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X:\■新インターネット系ネットワークドライブへ\庁外庶務\02 都＿一般調査\R7年度\処理済み\【080304】令和６年度財政状況資料集の作成及び提出について\4 修正版\2 回答\"/>
    </mc:Choice>
  </mc:AlternateContent>
  <xr:revisionPtr revIDLastSave="0" documentId="8_{87287680-1716-4090-B4B7-B9BE01905AD0}"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W37" i="10"/>
  <c r="BE37" i="10"/>
  <c r="AM37" i="10"/>
  <c r="U37" i="10"/>
  <c r="C37" i="10"/>
  <c r="CO36" i="10"/>
  <c r="BW36" i="10"/>
  <c r="BE36" i="10"/>
  <c r="AM36" i="10"/>
  <c r="C36" i="10"/>
  <c r="CO35" i="10"/>
  <c r="BW35" i="10"/>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<sst xmlns="http://schemas.openxmlformats.org/spreadsheetml/2006/main" count="1086" uniqueCount="560">
  <si>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</si>
  <si>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</si>
  <si>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</si>
  <si>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</si>
  <si>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</si>
  <si>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</si>
  <si>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</si>
  <si>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</si>
  <si>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</si>
  <si>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</si>
  <si>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</si>
  <si>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</si>
  <si>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</si>
  <si>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</si>
  <si>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</si>
  <si>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</si>
  <si>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</si>
  <si>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</si>
  <si>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</si>
  <si>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</si>
  <si>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</si>
  <si>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</si>
  <si>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</si>
  <si>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</si>
  <si>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</si>
  <si>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</si>
  <si>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</si>
  <si>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</si>
  <si>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</si>
  <si>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</si>
  <si>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</si>
  <si>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</si>
  <si>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</si>
  <si>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</si>
  <si>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</si>
  <si>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</si>
  <si>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</si>
  <si>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</si>
  <si>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</si>
  <si>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</si>
  <si>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</si>
  <si>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</si>
  <si>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</si>
  <si>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</si>
  <si>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</si>
  <si>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</si>
  <si>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</si>
  <si>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</si>
  <si>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</si>
  <si>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</si>
  <si>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</si>
  <si>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</si>
  <si>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</si>
  <si>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</si>
  <si>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</si>
  <si>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</si>
  <si>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</si>
  <si>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</si>
  <si>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</si>
  <si>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</si>
  <si>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</si>
  <si>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</si>
  <si>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</si>
  <si>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</si>
  <si>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</si>
  <si>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</si>
  <si>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</si>
  <si>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</si>
  <si>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</si>
  <si>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</si>
  <si>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</si>
  <si>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</si>
  <si>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</si>
  <si>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</si>
  <si>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</si>
  <si>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</si>
  <si>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</si>
  <si>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</si>
  <si>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</si>
  <si>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</si>
  <si>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</si>
  <si>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</si>
  <si>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</si>
  <si>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</si>
  <si>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</si>
  <si>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</si>
  <si>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</si>
  <si>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</si>
  <si>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</si>
  <si>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</si>
  <si>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</si>
  <si>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</si>
  <si>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</si>
  <si>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</si>
  <si>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小金井市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</si>
  <si>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</si>
  <si>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</si>
  <si>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</si>
  <si>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</si>
  <si>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</si>
  <si>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</si>
  <si>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</si>
  <si>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</si>
  <si>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</si>
  <si>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</si>
  <si>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</si>
  <si>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</si>
  <si>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</si>
  <si>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</si>
  <si>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</si>
  <si>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</si>
  <si>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</si>
  <si>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</si>
  <si>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</si>
  <si>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</si>
  <si>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</si>
  <si>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</si>
  <si>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</si>
  <si>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</si>
  <si>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</si>
  <si>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</si>
  <si>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</si>
  <si>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</si>
  <si>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</si>
  <si>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</si>
  <si>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</si>
  <si>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</si>
  <si>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</si>
  <si>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</si>
  <si>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</si>
  <si>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</si>
  <si>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</si>
  <si>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</si>
  <si>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</si>
  <si>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</si>
  <si>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</si>
  <si>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</si>
  <si>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</si>
  <si>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</si>
  <si>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</si>
  <si>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</si>
  <si>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</si>
  <si>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</si>
  <si>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</si>
  <si>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</si>
  <si>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</si>
  <si>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</si>
  <si>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</si>
  <si>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</si>
  <si>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</si>
  <si>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</si>
  <si>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</si>
  <si>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</si>
  <si>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</si>
  <si>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</si>
  <si>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</si>
  <si>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</si>
  <si>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</si>
  <si>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</si>
  <si>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</si>
  <si>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</si>
  <si>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</si>
  <si>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</si>
  <si>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</si>
  <si>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</si>
  <si>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</si>
  <si>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</si>
  <si>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</si>
  <si>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</si>
  <si>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</si>
  <si>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</si>
  <si>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</si>
  <si>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</si>
  <si>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</si>
  <si>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</si>
  <si>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</si>
  <si>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</si>
  <si>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</si>
  <si>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</si>
  <si>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</si>
  <si>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</si>
  <si>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</si>
  <si>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</si>
  <si>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</si>
  <si>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</si>
  <si>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</si>
  <si>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</si>
  <si>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</si>
  <si>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</si>
  <si>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</si>
  <si>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</si>
  <si>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</si>
  <si>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</si>
  <si>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</si>
  <si>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</si>
  <si>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</si>
  <si>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</si>
  <si>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</si>
  <si>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</si>
  <si>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</si>
  <si>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</si>
  <si>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</si>
  <si>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</si>
  <si>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</si>
  <si>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東京都小金井市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</si>
  <si>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</si>
  <si>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</si>
  <si>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</si>
  <si>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</si>
  <si>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</si>
  <si>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</si>
  <si>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</si>
  <si>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</si>
  <si>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</si>
  <si>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</si>
  <si>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</si>
  <si>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</si>
  <si>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</si>
  <si>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</si>
  <si>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</si>
  <si>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</si>
  <si>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</si>
  <si>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</si>
  <si>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</si>
  <si>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</si>
  <si>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</si>
  <si>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</si>
  <si>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</si>
  <si>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</si>
  <si>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</si>
  <si>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</si>
  <si>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</si>
  <si>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</si>
  <si>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</si>
  <si>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</si>
  <si>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</si>
  <si>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</si>
  <si>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</si>
  <si>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</si>
  <si>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</si>
  <si>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</si>
  <si>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</si>
  <si>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</si>
  <si>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</si>
  <si>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</si>
  <si>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</si>
  <si>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</si>
  <si>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</si>
  <si>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</si>
  <si>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</si>
  <si>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</si>
  <si>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</si>
  <si>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</si>
  <si>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</si>
  <si>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</si>
  <si>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</si>
  <si>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</si>
  <si>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</si>
  <si>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</si>
  <si>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</si>
  <si>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</si>
  <si>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</si>
  <si>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</si>
  <si>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</si>
  <si>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</si>
  <si>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</si>
  <si>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</si>
  <si>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</si>
  <si>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</si>
  <si>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</si>
  <si>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</si>
  <si>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</si>
  <si>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</si>
  <si>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</si>
  <si>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</si>
  <si>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</si>
  <si>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</si>
  <si>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</si>
  <si>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</si>
  <si>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</si>
  <si>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</si>
  <si>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</si>
  <si>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</si>
  <si>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</si>
  <si>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</si>
  <si>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</si>
  <si>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</si>
  <si>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</si>
  <si>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</si>
  <si>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</si>
  <si>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</si>
  <si>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</si>
  <si>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</si>
  <si>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</si>
  <si>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</si>
  <si>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</si>
  <si>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</si>
  <si>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</si>
  <si>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</si>
  <si>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</si>
  <si>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</si>
  <si>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</si>
  <si>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</si>
  <si>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</si>
  <si>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</si>
  <si>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</si>
  <si>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</si>
  <si>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</si>
  <si>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</si>
  <si>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</si>
  <si>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</si>
  <si>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</si>
  <si>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</si>
  <si>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</si>
  <si>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</si>
  <si>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</si>
  <si>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</si>
  <si>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</si>
  <si>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</si>
  <si>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</si>
  <si>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</si>
  <si>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</si>
  <si>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</si>
  <si>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</si>
  <si>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</si>
  <si>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</si>
  <si>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</si>
  <si>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</si>
  <si>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</si>
  <si>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</si>
  <si>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</si>
  <si>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</si>
  <si>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</si>
  <si>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</si>
  <si>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</si>
  <si>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</si>
  <si>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</si>
  <si>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</si>
  <si>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</si>
  <si>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</si>
  <si>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</si>
  <si>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</si>
  <si>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</si>
  <si>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</si>
  <si>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</si>
  <si>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</si>
  <si>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</si>
  <si>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</si>
  <si>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</si>
  <si>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</si>
  <si>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</si>
  <si>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</si>
  <si>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</si>
  <si>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</si>
  <si>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</si>
  <si>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東京都小金井市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</si>
  <si>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</si>
  <si>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</si>
  <si>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</si>
  <si>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</si>
  <si>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</si>
  <si>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</si>
  <si>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</si>
  <si>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</si>
  <si>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</si>
  <si>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</si>
  <si>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</si>
  <si>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</si>
  <si>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</si>
  <si>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</si>
  <si>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</si>
  <si>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</si>
  <si>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</si>
  <si>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</si>
  <si>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</si>
  <si>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</si>
  <si>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</si>
  <si>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</si>
  <si>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</si>
  <si>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</si>
  <si>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</si>
  <si>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</si>
  <si>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</si>
  <si>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</si>
  <si>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</si>
  <si>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</si>
  <si>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</si>
  <si>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</si>
  <si>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</si>
  <si>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</si>
  <si>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</si>
  <si>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</si>
  <si>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</si>
  <si>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</si>
  <si>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</si>
  <si>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</si>
  <si>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</si>
  <si>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</si>
  <si>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</si>
  <si>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</si>
  <si>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</si>
  <si>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</si>
  <si>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</si>
  <si>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</si>
  <si>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</si>
  <si>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</si>
  <si>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</si>
  <si>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</si>
  <si>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</si>
  <si>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</si>
  <si>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</si>
  <si>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</si>
  <si>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</si>
  <si>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</si>
  <si>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</si>
  <si>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</si>
  <si>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</si>
  <si>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</si>
  <si>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</si>
  <si>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</si>
  <si>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</si>
  <si>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</si>
  <si>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</si>
  <si>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</si>
  <si>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</si>
  <si>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</si>
  <si>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</si>
  <si>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</si>
  <si>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</si>
  <si>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</si>
  <si>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</si>
  <si>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</si>
  <si>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</si>
  <si>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</si>
  <si>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</si>
  <si>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</si>
  <si>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</si>
  <si>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</si>
  <si>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</si>
  <si>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</si>
  <si>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</si>
  <si>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</si>
  <si>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</si>
  <si>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</si>
  <si>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</si>
  <si>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</si>
  <si>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</si>
  <si>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</si>
  <si>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</si>
  <si>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</si>
  <si>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</si>
  <si>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</si>
  <si>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</si>
  <si>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</si>
  <si>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</si>
  <si>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</si>
  <si>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</si>
  <si>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</si>
  <si>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</si>
  <si>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</si>
  <si>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</si>
  <si>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</si>
  <si>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</si>
  <si>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</si>
  <si>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</si>
  <si>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</si>
  <si>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</si>
  <si>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</si>
  <si>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</si>
  <si>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</si>
  <si>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</si>
  <si>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</si>
  <si>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</si>
  <si>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</si>
  <si>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</si>
  <si>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</si>
  <si>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</si>
  <si>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</si>
  <si>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</si>
  <si>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</si>
  <si>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</si>
  <si>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</si>
  <si>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</si>
  <si>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</si>
  <si>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</si>
  <si>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</si>
  <si>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</si>
  <si>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</si>
  <si>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</si>
  <si>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</si>
  <si>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</si>
  <si>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</si>
  <si>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</si>
  <si>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</si>
  <si>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</si>
  <si>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</si>
  <si>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</si>
  <si>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</si>
  <si>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</si>
  <si>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</si>
  <si>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</si>
  <si>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</si>
  <si>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</si>
  <si>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</si>
  <si>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</si>
  <si>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</si>
  <si>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</si>
  <si>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</si>
  <si>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</si>
  <si>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</si>
  <si>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</si>
  <si>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</si>
  <si>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</si>
  <si>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</si>
  <si>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</si>
  <si>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</si>
  <si>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</si>
  <si>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</si>
  <si>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</si>
  <si>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</si>
  <si>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</si>
  <si>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</si>
  <si>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</si>
  <si>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</si>
  <si>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</si>
  <si>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</si>
  <si>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</si>
  <si>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</si>
  <si>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</si>
  <si>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</si>
  <si>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</si>
  <si>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</si>
  <si>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</si>
  <si>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</si>
  <si>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</si>
  <si>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</si>
  <si>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</si>
  <si>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</si>
  <si>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</si>
  <si>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</si>
  <si>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</si>
  <si>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東京たま広域資源循環組合</t>
    <phoneticPr fontId="2"/>
  </si>
  <si>
    <t>湖南衛生組合</t>
    <phoneticPr fontId="2"/>
  </si>
  <si>
    <t>東京都十一市競輪事業組合</t>
    <phoneticPr fontId="2"/>
  </si>
  <si>
    <t>東京都六市競艇事業組合</t>
    <phoneticPr fontId="2"/>
  </si>
  <si>
    <t>昭和病院企業団</t>
  </si>
  <si>
    <t>浅川清流環境組合</t>
  </si>
  <si>
    <t>東京市町村総合事務組合（一般会計）</t>
    <rPh sb="12" eb="14">
      <t>イッパン</t>
    </rPh>
    <rPh sb="14" eb="16">
      <t>カイケイ</t>
    </rPh>
    <phoneticPr fontId="2"/>
  </si>
  <si>
    <t>東京市町村総合事務組合（交通災害共済事業特別会計）</t>
    <phoneticPr fontId="2"/>
  </si>
  <si>
    <t>東京都後期高齢者医療広域連合（一般会計）</t>
    <rPh sb="15" eb="19">
      <t>イッパンカイケイ</t>
    </rPh>
    <phoneticPr fontId="2"/>
  </si>
  <si>
    <t>東京都後期高齢者医療広域連合（後期高齢者医療特別会計）</t>
    <rPh sb="15" eb="17">
      <t>コウキ</t>
    </rPh>
    <rPh sb="17" eb="19">
      <t>コウレイ</t>
    </rPh>
    <rPh sb="19" eb="20">
      <t>シャ</t>
    </rPh>
    <rPh sb="20" eb="22">
      <t>イリョウ</t>
    </rPh>
    <rPh sb="22" eb="24">
      <t>トクベツ</t>
    </rPh>
    <rPh sb="24" eb="26">
      <t>カイケイ</t>
    </rPh>
    <phoneticPr fontId="2"/>
  </si>
  <si>
    <t>小金井市体育協会</t>
    <rPh sb="0" eb="4">
      <t>コガネイシ</t>
    </rPh>
    <rPh sb="4" eb="6">
      <t>タイイク</t>
    </rPh>
    <rPh sb="6" eb="8">
      <t>キョウカイ</t>
    </rPh>
    <phoneticPr fontId="2"/>
  </si>
  <si>
    <t>小金井市土地開発公社</t>
    <rPh sb="0" eb="4">
      <t>コガネイシ</t>
    </rPh>
    <rPh sb="4" eb="8">
      <t>トチカイハツ</t>
    </rPh>
    <rPh sb="8" eb="10">
      <t>コウシャ</t>
    </rPh>
    <phoneticPr fontId="2"/>
  </si>
  <si>
    <t>○</t>
    <phoneticPr fontId="2"/>
  </si>
  <si>
    <t>庁舎建設基金</t>
    <phoneticPr fontId="5"/>
  </si>
  <si>
    <t>環境基金</t>
    <phoneticPr fontId="5"/>
  </si>
  <si>
    <t>地域福祉基金</t>
    <phoneticPr fontId="5"/>
  </si>
  <si>
    <t>公共施設マネジメント基金</t>
    <phoneticPr fontId="5"/>
  </si>
  <si>
    <t>教育施設整備基金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</si>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</sst>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228F-4DA6-BC71-F2AF60D9F0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30405</c:v>
                </c:pt>
                <c:pt idx="1">
                  <c:v>27489</c:v>
                </c:pt>
                <c:pt idx="2">
                  <c:v>23901</c:v>
                </c:pt>
                <c:pt idx="3">
                  <c:v>18729</c:v>
                </c:pt>
                <c:pt idx="4">
                  <c:v>60141</c:v>
                </c:pt>
              </c:numCache>
            </c:numRef>
          </c:val>
          <c:smooth val="0"/>
          <c:extLst>
            <c:ext xmlns:c16="http://schemas.microsoft.com/office/drawing/2014/chart" uri="{C3380CC4-5D6E-409C-BE32-E72D297353CC}">
              <c16:uniqueId val="{00000001-228F-4DA6-BC71-F2AF60D9F0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7.85</c:v>
                </c:pt>
                <c:pt idx="1">
                  <c:v>7.76</c:v>
                </c:pt>
                <c:pt idx="2">
                  <c:v>10.39</c:v>
                </c:pt>
                <c:pt idx="3">
                  <c:v>7.75</c:v>
                </c:pt>
                <c:pt idx="4">
                  <c:v>9.39</c:v>
                </c:pt>
              </c:numCache>
            </c:numRef>
          </c:val>
          <c:extLst>
            <c:ext xmlns:c16="http://schemas.microsoft.com/office/drawing/2014/chart" uri="{C3380CC4-5D6E-409C-BE32-E72D297353CC}">
              <c16:uniqueId val="{00000000-CECA-406A-9BDB-C441544FD4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21.88</c:v>
                </c:pt>
                <c:pt idx="1">
                  <c:v>29.96</c:v>
                </c:pt>
                <c:pt idx="2">
                  <c:v>27.67</c:v>
                </c:pt>
                <c:pt idx="3">
                  <c:v>28.8</c:v>
                </c:pt>
                <c:pt idx="4">
                  <c:v>30.93</c:v>
                </c:pt>
              </c:numCache>
            </c:numRef>
          </c:val>
          <c:extLst>
            <c:ext xmlns:c16="http://schemas.microsoft.com/office/drawing/2014/chart" uri="{C3380CC4-5D6E-409C-BE32-E72D297353CC}">
              <c16:uniqueId val="{00000001-CECA-406A-9BDB-C441544FD4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4.5999999999999996</c:v>
                </c:pt>
                <c:pt idx="1">
                  <c:v>8.83</c:v>
                </c:pt>
                <c:pt idx="2">
                  <c:v>0.78</c:v>
                </c:pt>
                <c:pt idx="3">
                  <c:v>0.25</c:v>
                </c:pt>
                <c:pt idx="4">
                  <c:v>4.1900000000000004</c:v>
                </c:pt>
              </c:numCache>
            </c:numRef>
          </c:val>
          <c:smooth val="0"/>
          <c:extLst>
            <c:ext xmlns:c16="http://schemas.microsoft.com/office/drawing/2014/chart" uri="{C3380CC4-5D6E-409C-BE32-E72D297353CC}">
              <c16:uniqueId val="{00000002-CECA-406A-9BDB-C441544FD4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0D8-4158-810F-FBF20F8FE3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0D8-4158-810F-FBF20F8FE3C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0D8-4158-810F-FBF20F8FE3C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0D8-4158-810F-FBF20F8FE3C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0D8-4158-810F-FBF20F8FE3C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0.21</c:v>
                </c:pt>
                <c:pt idx="4">
                  <c:v>#N/A</c:v>
                </c:pt>
                <c:pt idx="5">
                  <c:v>0.2</c:v>
                </c:pt>
                <c:pt idx="6">
                  <c:v>#N/A</c:v>
                </c:pt>
                <c:pt idx="7">
                  <c:v>0.55000000000000004</c:v>
                </c:pt>
                <c:pt idx="8">
                  <c:v>#N/A</c:v>
                </c:pt>
                <c:pt idx="9">
                  <c:v>0.22</c:v>
                </c:pt>
              </c:numCache>
            </c:numRef>
          </c:val>
          <c:extLst>
            <c:ext xmlns:c16="http://schemas.microsoft.com/office/drawing/2014/chart" uri="{C3380CC4-5D6E-409C-BE32-E72D297353CC}">
              <c16:uniqueId val="{00000005-00D8-4158-810F-FBF20F8FE3C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0.52</c:v>
                </c:pt>
                <c:pt idx="2">
                  <c:v>#N/A</c:v>
                </c:pt>
                <c:pt idx="3">
                  <c:v>0.76</c:v>
                </c:pt>
                <c:pt idx="4">
                  <c:v>#N/A</c:v>
                </c:pt>
                <c:pt idx="5">
                  <c:v>0.84</c:v>
                </c:pt>
                <c:pt idx="6">
                  <c:v>#N/A</c:v>
                </c:pt>
                <c:pt idx="7">
                  <c:v>0.27</c:v>
                </c:pt>
                <c:pt idx="8">
                  <c:v>#N/A</c:v>
                </c:pt>
                <c:pt idx="9">
                  <c:v>0.51</c:v>
                </c:pt>
              </c:numCache>
            </c:numRef>
          </c:val>
          <c:extLst>
            <c:ext xmlns:c16="http://schemas.microsoft.com/office/drawing/2014/chart" uri="{C3380CC4-5D6E-409C-BE32-E72D297353CC}">
              <c16:uniqueId val="{00000006-00D8-4158-810F-FBF20F8FE3C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0.17</c:v>
                </c:pt>
                <c:pt idx="2">
                  <c:v>#N/A</c:v>
                </c:pt>
                <c:pt idx="3">
                  <c:v>0.42</c:v>
                </c:pt>
                <c:pt idx="4">
                  <c:v>#N/A</c:v>
                </c:pt>
                <c:pt idx="5">
                  <c:v>0.37</c:v>
                </c:pt>
                <c:pt idx="6">
                  <c:v>#N/A</c:v>
                </c:pt>
                <c:pt idx="7">
                  <c:v>0.22</c:v>
                </c:pt>
                <c:pt idx="8">
                  <c:v>#N/A</c:v>
                </c:pt>
                <c:pt idx="9">
                  <c:v>0.77</c:v>
                </c:pt>
              </c:numCache>
            </c:numRef>
          </c:val>
          <c:extLst>
            <c:ext xmlns:c16="http://schemas.microsoft.com/office/drawing/2014/chart" uri="{C3380CC4-5D6E-409C-BE32-E72D297353CC}">
              <c16:uniqueId val="{00000007-00D8-4158-810F-FBF20F8FE3C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2.58</c:v>
                </c:pt>
                <c:pt idx="2">
                  <c:v>#N/A</c:v>
                </c:pt>
                <c:pt idx="3">
                  <c:v>2.96</c:v>
                </c:pt>
                <c:pt idx="4">
                  <c:v>#N/A</c:v>
                </c:pt>
                <c:pt idx="5">
                  <c:v>3.25</c:v>
                </c:pt>
                <c:pt idx="6">
                  <c:v>#N/A</c:v>
                </c:pt>
                <c:pt idx="7">
                  <c:v>3.07</c:v>
                </c:pt>
                <c:pt idx="8">
                  <c:v>#N/A</c:v>
                </c:pt>
                <c:pt idx="9">
                  <c:v>3.53</c:v>
                </c:pt>
              </c:numCache>
            </c:numRef>
          </c:val>
          <c:extLst>
            <c:ext xmlns:c16="http://schemas.microsoft.com/office/drawing/2014/chart" uri="{C3380CC4-5D6E-409C-BE32-E72D297353CC}">
              <c16:uniqueId val="{00000008-00D8-4158-810F-FBF20F8FE3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7.84</c:v>
                </c:pt>
                <c:pt idx="2">
                  <c:v>#N/A</c:v>
                </c:pt>
                <c:pt idx="3">
                  <c:v>7.75</c:v>
                </c:pt>
                <c:pt idx="4">
                  <c:v>#N/A</c:v>
                </c:pt>
                <c:pt idx="5">
                  <c:v>10.38</c:v>
                </c:pt>
                <c:pt idx="6">
                  <c:v>#N/A</c:v>
                </c:pt>
                <c:pt idx="7">
                  <c:v>7.75</c:v>
                </c:pt>
                <c:pt idx="8">
                  <c:v>#N/A</c:v>
                </c:pt>
                <c:pt idx="9">
                  <c:v>9.3800000000000008</c:v>
                </c:pt>
              </c:numCache>
            </c:numRef>
          </c:val>
          <c:extLst>
            <c:ext xmlns:c16="http://schemas.microsoft.com/office/drawing/2014/chart" uri="{C3380CC4-5D6E-409C-BE32-E72D297353CC}">
              <c16:uniqueId val="{00000009-00D8-4158-810F-FBF20F8FE3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2128</c:v>
                </c:pt>
                <c:pt idx="5">
                  <c:v>1986</c:v>
                </c:pt>
                <c:pt idx="8">
                  <c:v>2074</c:v>
                </c:pt>
                <c:pt idx="11">
                  <c:v>2045</c:v>
                </c:pt>
                <c:pt idx="14">
                  <c:v>1874</c:v>
                </c:pt>
              </c:numCache>
            </c:numRef>
          </c:val>
          <c:extLst>
            <c:ext xmlns:c16="http://schemas.microsoft.com/office/drawing/2014/chart" uri="{C3380CC4-5D6E-409C-BE32-E72D297353CC}">
              <c16:uniqueId val="{00000000-7615-4605-A865-6DB4C2DB11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615-4605-A865-6DB4C2DB11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c:v>
                </c:pt>
                <c:pt idx="3">
                  <c:v>5</c:v>
                </c:pt>
                <c:pt idx="6">
                  <c:v>3</c:v>
                </c:pt>
                <c:pt idx="9">
                  <c:v>7</c:v>
                </c:pt>
                <c:pt idx="12">
                  <c:v>60</c:v>
                </c:pt>
              </c:numCache>
            </c:numRef>
          </c:val>
          <c:extLst>
            <c:ext xmlns:c16="http://schemas.microsoft.com/office/drawing/2014/chart" uri="{C3380CC4-5D6E-409C-BE32-E72D297353CC}">
              <c16:uniqueId val="{00000002-7615-4605-A865-6DB4C2DB11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c:v>
                </c:pt>
                <c:pt idx="3">
                  <c:v>14</c:v>
                </c:pt>
                <c:pt idx="6">
                  <c:v>73</c:v>
                </c:pt>
                <c:pt idx="9">
                  <c:v>317</c:v>
                </c:pt>
                <c:pt idx="12">
                  <c:v>278</c:v>
                </c:pt>
              </c:numCache>
            </c:numRef>
          </c:val>
          <c:extLst>
            <c:ext xmlns:c16="http://schemas.microsoft.com/office/drawing/2014/chart" uri="{C3380CC4-5D6E-409C-BE32-E72D297353CC}">
              <c16:uniqueId val="{00000003-7615-4605-A865-6DB4C2DB11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117</c:v>
                </c:pt>
                <c:pt idx="3">
                  <c:v>111</c:v>
                </c:pt>
                <c:pt idx="6">
                  <c:v>106</c:v>
                </c:pt>
                <c:pt idx="9">
                  <c:v>100</c:v>
                </c:pt>
                <c:pt idx="12">
                  <c:v>95</c:v>
                </c:pt>
              </c:numCache>
            </c:numRef>
          </c:val>
          <c:extLst>
            <c:ext xmlns:c16="http://schemas.microsoft.com/office/drawing/2014/chart" uri="{C3380CC4-5D6E-409C-BE32-E72D297353CC}">
              <c16:uniqueId val="{00000004-7615-4605-A865-6DB4C2DB11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15-4605-A865-6DB4C2DB11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615-4605-A865-6DB4C2DB11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2305</c:v>
                </c:pt>
                <c:pt idx="3">
                  <c:v>2282</c:v>
                </c:pt>
                <c:pt idx="6">
                  <c:v>2215</c:v>
                </c:pt>
                <c:pt idx="9">
                  <c:v>2135</c:v>
                </c:pt>
                <c:pt idx="12">
                  <c:v>2018</c:v>
                </c:pt>
              </c:numCache>
            </c:numRef>
          </c:val>
          <c:extLst>
            <c:ext xmlns:c16="http://schemas.microsoft.com/office/drawing/2014/chart" uri="{C3380CC4-5D6E-409C-BE32-E72D297353CC}">
              <c16:uniqueId val="{00000007-7615-4605-A865-6DB4C2DB11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320</c:v>
                </c:pt>
                <c:pt idx="2">
                  <c:v>#N/A</c:v>
                </c:pt>
                <c:pt idx="3">
                  <c:v>#N/A</c:v>
                </c:pt>
                <c:pt idx="4">
                  <c:v>426</c:v>
                </c:pt>
                <c:pt idx="5">
                  <c:v>#N/A</c:v>
                </c:pt>
                <c:pt idx="6">
                  <c:v>#N/A</c:v>
                </c:pt>
                <c:pt idx="7">
                  <c:v>323</c:v>
                </c:pt>
                <c:pt idx="8">
                  <c:v>#N/A</c:v>
                </c:pt>
                <c:pt idx="9">
                  <c:v>#N/A</c:v>
                </c:pt>
                <c:pt idx="10">
                  <c:v>514</c:v>
                </c:pt>
                <c:pt idx="11">
                  <c:v>#N/A</c:v>
                </c:pt>
                <c:pt idx="12">
                  <c:v>#N/A</c:v>
                </c:pt>
                <c:pt idx="13">
                  <c:v>577</c:v>
                </c:pt>
                <c:pt idx="14">
                  <c:v>#N/A</c:v>
                </c:pt>
              </c:numCache>
            </c:numRef>
          </c:val>
          <c:smooth val="0"/>
          <c:extLst>
            <c:ext xmlns:c16="http://schemas.microsoft.com/office/drawing/2014/chart" uri="{C3380CC4-5D6E-409C-BE32-E72D297353CC}">
              <c16:uniqueId val="{00000008-7615-4605-A865-6DB4C2DB11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8908</c:v>
                </c:pt>
                <c:pt idx="5">
                  <c:v>8209</c:v>
                </c:pt>
                <c:pt idx="8">
                  <c:v>7416</c:v>
                </c:pt>
                <c:pt idx="11">
                  <c:v>6630</c:v>
                </c:pt>
                <c:pt idx="14">
                  <c:v>7322</c:v>
                </c:pt>
              </c:numCache>
            </c:numRef>
          </c:val>
          <c:extLst>
            <c:ext xmlns:c16="http://schemas.microsoft.com/office/drawing/2014/chart" uri="{C3380CC4-5D6E-409C-BE32-E72D297353CC}">
              <c16:uniqueId val="{00000000-FDDA-4C02-AD9F-1C0C34838E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6508</c:v>
                </c:pt>
                <c:pt idx="5">
                  <c:v>7023</c:v>
                </c:pt>
                <c:pt idx="8">
                  <c:v>7993</c:v>
                </c:pt>
                <c:pt idx="11">
                  <c:v>7867</c:v>
                </c:pt>
                <c:pt idx="14">
                  <c:v>8049</c:v>
                </c:pt>
              </c:numCache>
            </c:numRef>
          </c:val>
          <c:extLst>
            <c:ext xmlns:c16="http://schemas.microsoft.com/office/drawing/2014/chart" uri="{C3380CC4-5D6E-409C-BE32-E72D297353CC}">
              <c16:uniqueId val="{00000001-FDDA-4C02-AD9F-1C0C34838E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10440</c:v>
                </c:pt>
                <c:pt idx="5">
                  <c:v>13229</c:v>
                </c:pt>
                <c:pt idx="8">
                  <c:v>13204</c:v>
                </c:pt>
                <c:pt idx="11">
                  <c:v>14660</c:v>
                </c:pt>
                <c:pt idx="14">
                  <c:v>14684</c:v>
                </c:pt>
              </c:numCache>
            </c:numRef>
          </c:val>
          <c:extLst>
            <c:ext xmlns:c16="http://schemas.microsoft.com/office/drawing/2014/chart" uri="{C3380CC4-5D6E-409C-BE32-E72D297353CC}">
              <c16:uniqueId val="{00000002-FDDA-4C02-AD9F-1C0C34838E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DA-4C02-AD9F-1C0C34838E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DA-4C02-AD9F-1C0C34838E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DA-4C02-AD9F-1C0C34838E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4255</c:v>
                </c:pt>
                <c:pt idx="3">
                  <c:v>4334</c:v>
                </c:pt>
                <c:pt idx="6">
                  <c:v>4399</c:v>
                </c:pt>
                <c:pt idx="9">
                  <c:v>4327</c:v>
                </c:pt>
                <c:pt idx="12">
                  <c:v>4378</c:v>
                </c:pt>
              </c:numCache>
            </c:numRef>
          </c:val>
          <c:extLst>
            <c:ext xmlns:c16="http://schemas.microsoft.com/office/drawing/2014/chart" uri="{C3380CC4-5D6E-409C-BE32-E72D297353CC}">
              <c16:uniqueId val="{00000006-FDDA-4C02-AD9F-1C0C34838E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3864</c:v>
                </c:pt>
                <c:pt idx="3">
                  <c:v>3853</c:v>
                </c:pt>
                <c:pt idx="6">
                  <c:v>3774</c:v>
                </c:pt>
                <c:pt idx="9">
                  <c:v>3455</c:v>
                </c:pt>
                <c:pt idx="12">
                  <c:v>3130</c:v>
                </c:pt>
              </c:numCache>
            </c:numRef>
          </c:val>
          <c:extLst>
            <c:ext xmlns:c16="http://schemas.microsoft.com/office/drawing/2014/chart" uri="{C3380CC4-5D6E-409C-BE32-E72D297353CC}">
              <c16:uniqueId val="{00000007-FDDA-4C02-AD9F-1C0C34838E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877</c:v>
                </c:pt>
                <c:pt idx="3">
                  <c:v>894</c:v>
                </c:pt>
                <c:pt idx="6">
                  <c:v>899</c:v>
                </c:pt>
                <c:pt idx="9">
                  <c:v>818</c:v>
                </c:pt>
                <c:pt idx="12">
                  <c:v>840</c:v>
                </c:pt>
              </c:numCache>
            </c:numRef>
          </c:val>
          <c:extLst>
            <c:ext xmlns:c16="http://schemas.microsoft.com/office/drawing/2014/chart" uri="{C3380CC4-5D6E-409C-BE32-E72D297353CC}">
              <c16:uniqueId val="{00000008-FDDA-4C02-AD9F-1C0C34838E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637</c:v>
                </c:pt>
                <c:pt idx="3">
                  <c:v>218</c:v>
                </c:pt>
                <c:pt idx="6">
                  <c:v>139</c:v>
                </c:pt>
                <c:pt idx="9">
                  <c:v>895</c:v>
                </c:pt>
                <c:pt idx="12">
                  <c:v>1068</c:v>
                </c:pt>
              </c:numCache>
            </c:numRef>
          </c:val>
          <c:extLst>
            <c:ext xmlns:c16="http://schemas.microsoft.com/office/drawing/2014/chart" uri="{C3380CC4-5D6E-409C-BE32-E72D297353CC}">
              <c16:uniqueId val="{00000009-FDDA-4C02-AD9F-1C0C34838E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19283</c:v>
                </c:pt>
                <c:pt idx="3">
                  <c:v>17986</c:v>
                </c:pt>
                <c:pt idx="6">
                  <c:v>16867</c:v>
                </c:pt>
                <c:pt idx="9">
                  <c:v>15564</c:v>
                </c:pt>
                <c:pt idx="12">
                  <c:v>17222</c:v>
                </c:pt>
              </c:numCache>
            </c:numRef>
          </c:val>
          <c:extLst>
            <c:ext xmlns:c16="http://schemas.microsoft.com/office/drawing/2014/chart" uri="{C3380CC4-5D6E-409C-BE32-E72D297353CC}">
              <c16:uniqueId val="{0000000A-FDDA-4C02-AD9F-1C0C34838EF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3059</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DDA-4C02-AD9F-1C0C34838EF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6694</c:v>
                </c:pt>
                <c:pt idx="1">
                  <c:v>7305</c:v>
                </c:pt>
                <c:pt idx="2">
                  <c:v>7937</c:v>
                </c:pt>
              </c:numCache>
            </c:numRef>
          </c:val>
          <c:extLst>
            <c:ext xmlns:c16="http://schemas.microsoft.com/office/drawing/2014/chart" uri="{C3380CC4-5D6E-409C-BE32-E72D297353CC}">
              <c16:uniqueId val="{00000000-FB3E-4198-8059-88F177A9144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B3E-4198-8059-88F177A9144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5926</c:v>
                </c:pt>
                <c:pt idx="1">
                  <c:v>6874</c:v>
                </c:pt>
                <c:pt idx="2">
                  <c:v>6379</c:v>
                </c:pt>
              </c:numCache>
            </c:numRef>
          </c:val>
          <c:extLst>
            <c:ext xmlns:c16="http://schemas.microsoft.com/office/drawing/2014/chart" uri="{C3380CC4-5D6E-409C-BE32-E72D297353CC}">
              <c16:uniqueId val="{00000002-FB3E-4198-8059-88F177A9144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公債費に準ずる債務負担行為に係るものが、</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東小学校増築校舎等借り上げ分の増等により</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増となったことにより、実質公債費比率は増となった。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早期健全化基準未満であるが、将来に過度の負担を残さぬよう市債借入れの抑制を図り、さらなる比率の改善に努める。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将来負担額は、前年度決算から増となった。主な増要因は、地方債の現在高が教育・福祉施設等整備事業債等の増等により増、債務負担行為に基づく支出予定額が土地開発公社先行取得事業費の増等により増となったことによる。また、充当可能財源等についても増となった。主な増要因は、基準財政需要額算入見込額、充当可能特定歳入等が増となったことによ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しかし、前年度決算からの将来負担額の増加分が、充当可能財源等の増加分を上回っていることから、将来負担比率の分子は前年度決算から増となった。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引き続き、特定財源の積極的な確保とともに、市債借入の抑制や基金に頼らない財政運営に努める。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東京都小金井市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約１４．８億円の積み立て、８．５億円の取り崩しを行い、基金残高は前年度から約６．３億円の増となった。その他特定目的基金については、庁舎建設基金は約２．０億円の積み立てを行い、基金残高は前年度から約１．３億円の増、環境基金は約３．４億円の積み立てを行ったが、基金残高は前年度から１．５億円の減となったこと等により、基金全体の残高としては前年度から約１．４億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・財政調整基金の残高は標準財政規模の１０～２０％程度（４０億円）となるように努めることとしている。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・公共施設マネジメント基金の残高は貸借対照表の建物減価償却累計額の１０％程度（２０億円）となるように努めることとしている。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・環境基金は廃棄物処理手数料収入の２５％程度を原資として、毎年２億円以上積み立てるよう努めることとしている。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・その他特定目的基金については庁舎建設等の目的に応じた取り崩しを行うことから、中期的には減少傾向にある。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・庁舎建設基金：庁舎の用地取得及び庁舎建設並びに庁舎賃貸借の保証金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・環境基金：ごみ処理施設の整備、ごみ処理施設に係る周辺地域の生活環境の保全及び増進、ごみ処理施設の解体等並びに新たなごみ減量施策並びに環境保全事業の充実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・地域福祉基金：地域保健福祉推進のための事業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・公共施設マネジメント基金：公共施設等の整備、維持及び更新</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・庁舎建設基金：翌年度以降の新庁舎・（仮称）新福祉会館建設事業のため、約２億円の積み立てを行ったことから、基金残高は約１．３億円の増となった。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・環境基金：約３．４億円の積み立てを行ったが、清掃関連施設の整備、新たなごみ減量施策等のため約４．９億円取り崩したことにより、基金残高は約１．５億円の減少となった。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・公共施設マネジメント基金：公共施設等の整備、維持及び更新のため、新たに約１億円の積み立てを行ったことから、基金残高は約０．９億円の増加となった。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・庁舎建設基金、地域福祉基金：新庁舎・（仮称）新福祉会館建設に向け、必要に応じ取り崩しを行う予定である。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・環境基金：廃棄物処理手数料収入の２５％程度を原資として、毎年２億円以上積み立てるよう努めることとしている。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マネジメント基金：老朽化した公共施設の計画的な整備を行うため、残高は貸借対照表の建物減価償却累計額の１０％程度（２０億円）となるように努めることとしており、必要に応じ取り崩しを行う予定である。</a:t>
          </a:r>
          <a:endPar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・決算剰余を含めた約１４．８億円の積み立てに対して、歳出の精査により過度な取崩しを回避していることから約８．５億円の取り崩しとなったため、基金残高は前年度から約６．３億円の増となった。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・財政調整基金の残高は標準財政規模の１０～２０％程度（４０億円）となるように努めることとしている。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・中期的には減少していく見込みであるため、残高の確保に引き続き努める。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125,174
121,535
11.30
59,749,825
57,271,339
2,409,517
25,662,107
17,222,247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生活保護</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費や包括算定経費（人口）等の増により、全体で</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前年度対比</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の増となった。基準財政収入額は、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地方特例交付金や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固定資産税（土地）等</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の増により、全体で</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前年度対比</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．０％の増となった。分母の基準財政需要額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の増加割合が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分子の基準財政収入額</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よりも大きかったことにより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年度の財政力指数（単年度）は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前年度対比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０．０３ポイント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の１．０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、３か年平均については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前年度対比</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０．０１ポイント増の１．０</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91622</xdr:rowOff>
    </xdr:from>
    <xdr:to>
      <xdr:col>23</xdr:col>
      <xdr:colOff>133350</xdr:colOff>
      <xdr:row>39</xdr:row>
      <xdr:rowOff>108857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77817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108857</xdr:rowOff>
    </xdr:from>
    <xdr:to>
      <xdr:col>19</xdr:col>
      <xdr:colOff>133350</xdr:colOff>
      <xdr:row>39</xdr:row>
      <xdr:rowOff>126093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3225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108857</xdr:rowOff>
    </xdr:from>
    <xdr:to>
      <xdr:col>15</xdr:col>
      <xdr:colOff>82550</xdr:colOff>
      <xdr:row>39</xdr:row>
      <xdr:rowOff>126093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7954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91622</xdr:rowOff>
    </xdr:from>
    <xdr:to>
      <xdr:col>11</xdr:col>
      <xdr:colOff>31750</xdr:colOff>
      <xdr:row>39</xdr:row>
      <xdr:rowOff>108857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7781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40822</xdr:rowOff>
    </xdr:from>
    <xdr:to>
      <xdr:col>23</xdr:col>
      <xdr:colOff>184150</xdr:colOff>
      <xdr:row>39</xdr:row>
      <xdr:rowOff>142422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57349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58057</xdr:rowOff>
    </xdr:from>
    <xdr:to>
      <xdr:col>19</xdr:col>
      <xdr:colOff>184150</xdr:colOff>
      <xdr:row>39</xdr:row>
      <xdr:rowOff>159657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169834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1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58057</xdr:rowOff>
    </xdr:from>
    <xdr:to>
      <xdr:col>11</xdr:col>
      <xdr:colOff>82550</xdr:colOff>
      <xdr:row>39</xdr:row>
      <xdr:rowOff>159657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169834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1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分母となる経常一般財源等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地方特例交付金、株式等譲渡所得割交付金等の増により増となったものの</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、分子となる経常経費充当一般財源等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についても</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等の増により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となったことにより、</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経常収支比率については前年度対比</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０．３</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、臨時財政対策債等の特例債を除いた状況においても同様となった。類似団体の平均を</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下回ったが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依然として</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厳しい財政状況であることから引き続き業務の民間委託化や職員数の適正化等により経常経費の削減に努めていく。</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76623</xdr:rowOff>
    </xdr:from>
    <xdr:to>
      <xdr:col>23</xdr:col>
      <xdr:colOff>133350</xdr:colOff>
      <xdr:row>62</xdr:row>
      <xdr:rowOff>100754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0652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76623</xdr:rowOff>
    </xdr:from>
    <xdr:to>
      <xdr:col>19</xdr:col>
      <xdr:colOff>133350</xdr:colOff>
      <xdr:row>62</xdr:row>
      <xdr:rowOff>84667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7065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84667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56978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149013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569787"/>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25823</xdr:rowOff>
    </xdr:from>
    <xdr:to>
      <xdr:col>19</xdr:col>
      <xdr:colOff>184150</xdr:colOff>
      <xdr:row>62</xdr:row>
      <xdr:rowOff>127423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33867</xdr:rowOff>
    </xdr:from>
    <xdr:to>
      <xdr:col>15</xdr:col>
      <xdr:colOff>133350</xdr:colOff>
      <xdr:row>62</xdr:row>
      <xdr:rowOff>135467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120244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146914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98213</xdr:rowOff>
    </xdr:from>
    <xdr:to>
      <xdr:col>7</xdr:col>
      <xdr:colOff>31750</xdr:colOff>
      <xdr:row>63</xdr:row>
      <xdr:rowOff>28363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13140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[128,288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人件費は、一般職退職手当の増等により、前年度対比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％の増、物件費は、市立公園指定管理委託料が皆増、基幹系システムクラウド使用料が増となったこと等により、全体で前年度対比</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％の増と</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人口１人あたりの決算額は、前年度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から３，２５０</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類似団体の平均を下回っているが、引き続き給与制度の適正化や職員数の適正化に努めるとともに、業務の民間委託化等により人件費と物件費のバランスをとりながらコスト削減に努めて</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い</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く。</a:t>
          </a:r>
          <a:endPar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40021</xdr:rowOff>
    </xdr:from>
    <xdr:to>
      <xdr:col>23</xdr:col>
      <xdr:colOff>133350</xdr:colOff>
      <xdr:row>83</xdr:row>
      <xdr:rowOff>83589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70371"/>
          <a:ext cx="838200" cy="4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40021</xdr:rowOff>
    </xdr:from>
    <xdr:to>
      <xdr:col>19</xdr:col>
      <xdr:colOff>133350</xdr:colOff>
      <xdr:row>83</xdr:row>
      <xdr:rowOff>57635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70371"/>
          <a:ext cx="889000" cy="1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26775</xdr:rowOff>
    </xdr:from>
    <xdr:to>
      <xdr:col>15</xdr:col>
      <xdr:colOff>82550</xdr:colOff>
      <xdr:row>83</xdr:row>
      <xdr:rowOff>57635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57125"/>
          <a:ext cx="889000" cy="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112806</xdr:rowOff>
    </xdr:from>
    <xdr:to>
      <xdr:col>11</xdr:col>
      <xdr:colOff>31750</xdr:colOff>
      <xdr:row>83</xdr:row>
      <xdr:rowOff>26775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1706"/>
          <a:ext cx="889000" cy="8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32789</xdr:rowOff>
    </xdr:from>
    <xdr:to>
      <xdr:col>23</xdr:col>
      <xdr:colOff>184150</xdr:colOff>
      <xdr:row>83</xdr:row>
      <xdr:rowOff>134389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6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49316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0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160671</xdr:rowOff>
    </xdr:from>
    <xdr:to>
      <xdr:col>19</xdr:col>
      <xdr:colOff>184150</xdr:colOff>
      <xdr:row>83</xdr:row>
      <xdr:rowOff>90821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100998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88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6835</xdr:rowOff>
    </xdr:from>
    <xdr:to>
      <xdr:col>15</xdr:col>
      <xdr:colOff>133350</xdr:colOff>
      <xdr:row>83</xdr:row>
      <xdr:rowOff>108435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118612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147425</xdr:rowOff>
    </xdr:from>
    <xdr:to>
      <xdr:col>11</xdr:col>
      <xdr:colOff>82550</xdr:colOff>
      <xdr:row>83</xdr:row>
      <xdr:rowOff>77575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87752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7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62006</xdr:rowOff>
    </xdr:from>
    <xdr:to>
      <xdr:col>7</xdr:col>
      <xdr:colOff>31750</xdr:colOff>
      <xdr:row>82</xdr:row>
      <xdr:rowOff>163606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2333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8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152400" indent="-152400" algn="just"/>
          <a:r>
            <a:rPr kumimoji="1" lang="ja-JP" altLang="en-US" sz="1300" kern="0">
              <a:effectLst/>
              <a:latin typeface="ＭＳ Ｐゴシック" panose="020B0600070205080204" pitchFamily="50" charset="-128"/>
              <a:ea typeface="ＭＳ Ｐゴシック" panose="020B0600070205080204" pitchFamily="50" charset="-128"/>
              <a:cs typeface="+mn-cs"/>
            </a:rPr>
            <a:t>　</a:t>
          </a:r>
          <a:r>
            <a:rPr kumimoji="1" lang="ja-JP" altLang="en-US" sz="1300" kern="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これまで、給与構造の見直しの遅れと年功的要素の強い給与体系であったものを、平成２３年４月に都表移行及び級格付け者の見直しを実施し、平成２７年４月には国の給与制度の総合的見直しに対して、東京都人事委員会勧告に準拠し、現給保障は措置せず平均１．７％引下げを実施した。さらに、平成２３年４月の見直しによる経過措置であった現給保障を解消したところである。</a:t>
          </a:r>
          <a:r>
            <a:rPr lang="ja-JP" altLang="en-US"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ラスパイレス指数</a:t>
          </a:r>
          <a:r>
            <a:rPr lang="ja-JP" altLang="ja-JP"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は、類似団体内平均を１．１ポイント</a:t>
          </a:r>
          <a:r>
            <a:rPr lang="ja-JP" altLang="en-US"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下回っている</a:t>
          </a:r>
          <a:r>
            <a:rPr lang="ja-JP" altLang="ja-JP"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が、今後も、東京都人事委員会勧告に準拠した見直しを実施し、指数の変動</a:t>
          </a:r>
          <a:r>
            <a:rPr lang="ja-JP" altLang="en-US"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に</a:t>
          </a:r>
          <a:r>
            <a:rPr lang="ja-JP" altLang="ja-JP" sz="130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注視していく。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122766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6370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85</xdr:row>
      <xdr:rowOff>92075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363700"/>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86</xdr:row>
      <xdr:rowOff>121709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6532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121709</xdr:rowOff>
    </xdr:from>
    <xdr:to>
      <xdr:col>68</xdr:col>
      <xdr:colOff>152400</xdr:colOff>
      <xdr:row>86</xdr:row>
      <xdr:rowOff>121709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66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88493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70909</xdr:rowOff>
    </xdr:from>
    <xdr:to>
      <xdr:col>68</xdr:col>
      <xdr:colOff>203200</xdr:colOff>
      <xdr:row>87</xdr:row>
      <xdr:rowOff>1059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157286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lang="ja-JP" altLang="en-US" sz="100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　</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職員数については、厳しい財政状況等を踏まえ、業務の委託や退職不補充等を進め、平成６年度比で３０％以上を削減してきた。今後については</a:t>
          </a:r>
          <a:r>
            <a:rPr lang="ja-JP" altLang="en-US"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委託化等により</a:t>
          </a:r>
          <a:r>
            <a:rPr lang="ja-JP" altLang="en-US"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余剰が生じた</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職員</a:t>
          </a:r>
          <a:r>
            <a:rPr lang="ja-JP" altLang="en-US"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数</a:t>
          </a:r>
          <a:r>
            <a:rPr lang="ja-JP" altLang="ja-JP" sz="1050" kern="100">
              <a:effectLst/>
              <a:latin typeface="ＭＳ Ｐゴシック" panose="020B0600070205080204" pitchFamily="50" charset="-128"/>
              <a:ea typeface="ＭＳ Ｐゴシック" panose="020B0600070205080204" pitchFamily="50" charset="-128"/>
              <a:cs typeface="Times New Roman" panose="02020603050405020304" pitchFamily="18" charset="0"/>
            </a:rPr>
            <a:t>も削減を前提とするのではなく、</a:t>
          </a:r>
          <a:r>
            <a:rPr lang="ja-JP" altLang="ja-JP" sz="1050" kern="100">
              <a:solidFill>
                <a:sysClr val="windowText" lastClr="00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重要施策の推進等に活用するなど、実態に即した定員管理を行う。なお、令和６年度の普通会計職員数及び人口千人当たりの職員数は前年度と比較して微減となっており、また類似団体内平均値が微増傾向である中で当市の指標が微減傾向であるのは、全国的な人口減少と本市における人口の微増傾向等が影響がしているものと思われ、いずれも市の定員管理計画による職員数の減を反映したものではないと分析している。今後は、当市においても人口減少フェーズに入っていくことも考えられ、様々な政策課題に対応するために職員数維持を見込んでいるため、人口千人当たり職員数は増加傾向となる見込みである。</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93239</xdr:rowOff>
    </xdr:from>
    <xdr:to>
      <xdr:col>81</xdr:col>
      <xdr:colOff>44450</xdr:colOff>
      <xdr:row>61</xdr:row>
      <xdr:rowOff>103294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51689"/>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101282</xdr:rowOff>
    </xdr:from>
    <xdr:to>
      <xdr:col>77</xdr:col>
      <xdr:colOff>44450</xdr:colOff>
      <xdr:row>61</xdr:row>
      <xdr:rowOff>103294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59732"/>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121391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59732"/>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121391</xdr:rowOff>
    </xdr:from>
    <xdr:to>
      <xdr:col>68</xdr:col>
      <xdr:colOff>152400</xdr:colOff>
      <xdr:row>61</xdr:row>
      <xdr:rowOff>127423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79841"/>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42439</xdr:rowOff>
    </xdr:from>
    <xdr:to>
      <xdr:col>81</xdr:col>
      <xdr:colOff>95250</xdr:colOff>
      <xdr:row>61</xdr:row>
      <xdr:rowOff>144039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58966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45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52494</xdr:rowOff>
    </xdr:from>
    <xdr:to>
      <xdr:col>77</xdr:col>
      <xdr:colOff>95250</xdr:colOff>
      <xdr:row>61</xdr:row>
      <xdr:rowOff>154094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164271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79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162259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70591</xdr:rowOff>
    </xdr:from>
    <xdr:to>
      <xdr:col>68</xdr:col>
      <xdr:colOff>203200</xdr:colOff>
      <xdr:row>62</xdr:row>
      <xdr:rowOff>741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10918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9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76623</xdr:rowOff>
    </xdr:from>
    <xdr:to>
      <xdr:col>64</xdr:col>
      <xdr:colOff>152400</xdr:colOff>
      <xdr:row>62</xdr:row>
      <xdr:rowOff>6773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mn-lt"/>
              <a:ea typeface="+mn-ea"/>
              <a:cs typeface="+mn-cs"/>
            </a:rPr>
            <a:t>　</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分母となる標準財政規模が増となったものの、分子となる</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公債費に準ずる債務負担行為に係るもの</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が東小学校増築校舎等借り上げ分の増等により増</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となったこと</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から</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、実質公債費比率は前年度対比０．</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となった。類似団体平均と比較すると概ね健全な数値と言えるが、将来に過度の負担を残さぬよう、起債に頼ることのない財政運営に努めていく。</a:t>
          </a:r>
          <a:endPar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171148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6326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38</xdr:row>
      <xdr:rowOff>148167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402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125185</xdr:rowOff>
    </xdr:from>
    <xdr:to>
      <xdr:col>72</xdr:col>
      <xdr:colOff>203200</xdr:colOff>
      <xdr:row>38</xdr:row>
      <xdr:rowOff>136676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402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136676</xdr:rowOff>
    </xdr:from>
    <xdr:to>
      <xdr:col>68</xdr:col>
      <xdr:colOff>152400</xdr:colOff>
      <xdr:row>38</xdr:row>
      <xdr:rowOff>159657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65177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120348</xdr:rowOff>
    </xdr:from>
    <xdr:to>
      <xdr:col>81</xdr:col>
      <xdr:colOff>95250</xdr:colOff>
      <xdr:row>39</xdr:row>
      <xdr:rowOff>50498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136875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80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74385</xdr:rowOff>
    </xdr:from>
    <xdr:to>
      <xdr:col>73</xdr:col>
      <xdr:colOff>44450</xdr:colOff>
      <xdr:row>39</xdr:row>
      <xdr:rowOff>4535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14713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5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現在高が</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、教育・福祉施設等整備事業債等により増となったことで、将来負担額は増となったものの、将来負担額から差し引く基準財政需要額算入見込額、</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充当可能</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特定歳入等が</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となったことで、</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充当可能財源等が将来負担額を上回ったため、「</a:t>
          </a:r>
          <a:r>
            <a:rPr kumimoji="1" lang="en-US"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99967</xdr:rowOff>
    </xdr:from>
    <xdr:to>
      <xdr:col>64</xdr:col>
      <xdr:colOff>152400</xdr:colOff>
      <xdr:row>15</xdr:row>
      <xdr:rowOff>30117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14894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125,174
121,535
11.30
59,749,825
57,271,339
2,409,517
25,662,107
17,222,247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係る経常収支比率は、一般職退職手当等の増により前年度対比０．１ポイントの増となった。類似団体平均は下回ったものの、今後もより一層の人事給与制度の適正化を図るとともに、「市民協働」「公民連携」等を推進する観点からも、民間委託や指定管理者制度等の取り組みを推進し、行政サービスを維持・強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4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2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対比１．７ポイントの増となった。決算額についても、市立公園指定管理委託料が皆増、基幹系システムクラウド使用料が増となったこと等により増となった。今後も「市民協働」「公民連携」を基本原則として、事務事業のさらなる見直しを行い、物件費の抑制や行政サービスの維持・強化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147574</xdr:rowOff>
    </xdr:from>
    <xdr:to>
      <xdr:col>82</xdr:col>
      <xdr:colOff>107950</xdr:colOff>
      <xdr:row>20</xdr:row>
      <xdr:rowOff>131572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40512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56134</xdr:rowOff>
    </xdr:from>
    <xdr:to>
      <xdr:col>78</xdr:col>
      <xdr:colOff>69850</xdr:colOff>
      <xdr:row>19</xdr:row>
      <xdr:rowOff>147574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1368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10414</xdr:rowOff>
    </xdr:from>
    <xdr:to>
      <xdr:col>73</xdr:col>
      <xdr:colOff>180975</xdr:colOff>
      <xdr:row>19</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2679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10414</xdr:rowOff>
    </xdr:from>
    <xdr:to>
      <xdr:col>69</xdr:col>
      <xdr:colOff>92075</xdr:colOff>
      <xdr:row>19</xdr:row>
      <xdr:rowOff>19558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2679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80772</xdr:rowOff>
    </xdr:from>
    <xdr:to>
      <xdr:col>82</xdr:col>
      <xdr:colOff>158750</xdr:colOff>
      <xdr:row>21</xdr:row>
      <xdr:rowOff>10922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5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160799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41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96774</xdr:rowOff>
    </xdr:from>
    <xdr:to>
      <xdr:col>78</xdr:col>
      <xdr:colOff>120650</xdr:colOff>
      <xdr:row>20</xdr:row>
      <xdr:rowOff>26924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35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11701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44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131064</xdr:rowOff>
    </xdr:from>
    <xdr:to>
      <xdr:col>69</xdr:col>
      <xdr:colOff>142875</xdr:colOff>
      <xdr:row>19</xdr:row>
      <xdr:rowOff>61214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45991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140208</xdr:rowOff>
    </xdr:from>
    <xdr:to>
      <xdr:col>65</xdr:col>
      <xdr:colOff>53975</xdr:colOff>
      <xdr:row>19</xdr:row>
      <xdr:rowOff>70358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55135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前年度対比０．７ポイントの減となったが、類似団体平均を１．５ポイント上回り、今後も保育関係経費の増、社会保障関係経費の自然増が見込まれることから、生活保護から自立するための就労支援体制の強化等に努め、適正な給付に取り組む。</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27940</xdr:rowOff>
    </xdr:from>
    <xdr:to>
      <xdr:col>24</xdr:col>
      <xdr:colOff>25400</xdr:colOff>
      <xdr:row>58</xdr:row>
      <xdr:rowOff>81280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9720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43180</xdr:rowOff>
    </xdr:from>
    <xdr:to>
      <xdr:col>19</xdr:col>
      <xdr:colOff>187325</xdr:colOff>
      <xdr:row>58</xdr:row>
      <xdr:rowOff>81280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98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123190</xdr:rowOff>
    </xdr:from>
    <xdr:to>
      <xdr:col>15</xdr:col>
      <xdr:colOff>98425</xdr:colOff>
      <xdr:row>58</xdr:row>
      <xdr:rowOff>43180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89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123190</xdr:rowOff>
    </xdr:from>
    <xdr:to>
      <xdr:col>11</xdr:col>
      <xdr:colOff>9525</xdr:colOff>
      <xdr:row>58</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895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148590</xdr:rowOff>
    </xdr:from>
    <xdr:to>
      <xdr:col>24</xdr:col>
      <xdr:colOff>76200</xdr:colOff>
      <xdr:row>58</xdr:row>
      <xdr:rowOff>78740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120667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30480</xdr:rowOff>
    </xdr:from>
    <xdr:to>
      <xdr:col>20</xdr:col>
      <xdr:colOff>38100</xdr:colOff>
      <xdr:row>58</xdr:row>
      <xdr:rowOff>132080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116857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163830</xdr:rowOff>
    </xdr:from>
    <xdr:to>
      <xdr:col>15</xdr:col>
      <xdr:colOff>149225</xdr:colOff>
      <xdr:row>58</xdr:row>
      <xdr:rowOff>93980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78757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72390</xdr:rowOff>
    </xdr:from>
    <xdr:to>
      <xdr:col>11</xdr:col>
      <xdr:colOff>60325</xdr:colOff>
      <xdr:row>58</xdr:row>
      <xdr:rowOff>2540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158767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国民健康保険特別会計繰出金、後期高齢者医療特別会計繰出金、介護保険特別会計繰出金の増等があり、前年度対比０．３ポイントの増となった。類似団体平均を１．９ポイント下回っているが、今後も特別会計に係る収納体制を強化し収入率の向上を図るとともに、医療費適正化や介護予防の推進に努め、給付費の抑制を図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34472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03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129722</xdr:rowOff>
    </xdr:from>
    <xdr:to>
      <xdr:col>73</xdr:col>
      <xdr:colOff>180975</xdr:colOff>
      <xdr:row>56</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594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129722</xdr:rowOff>
    </xdr:from>
    <xdr:to>
      <xdr:col>69</xdr:col>
      <xdr:colOff>92075</xdr:colOff>
      <xdr:row>56</xdr:row>
      <xdr:rowOff>23585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59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155122</xdr:rowOff>
    </xdr:from>
    <xdr:to>
      <xdr:col>82</xdr:col>
      <xdr:colOff>158750</xdr:colOff>
      <xdr:row>56</xdr:row>
      <xdr:rowOff>85272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199</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78922</xdr:rowOff>
    </xdr:from>
    <xdr:to>
      <xdr:col>69</xdr:col>
      <xdr:colOff>142875</xdr:colOff>
      <xdr:row>56</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19249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一部事務組合に対するものが減となったこと等により前年度対比０．４ポイントの減となったが、類似団体平均を１．８ポイント上回った。今後も引き続き補助金等の根本的な検討等を行うことで、経常経費の抑制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4043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128541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133858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459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133858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4317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度対比０．７ポイントの減となり、決算額も同様に減となった。類似団体平均を５．３ポイント下回っているが、今後は、老朽化した公共施設の更新や駅周辺整備事業等の大規模投資事業により公債費の増が見込まれるため、限られた行財政資源を最適配分、最大活用の上、起債の発行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136144</xdr:rowOff>
    </xdr:from>
    <xdr:to>
      <xdr:col>24</xdr:col>
      <xdr:colOff>25400</xdr:colOff>
      <xdr:row>75</xdr:row>
      <xdr:rowOff>28702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234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28702</xdr:rowOff>
    </xdr:from>
    <xdr:to>
      <xdr:col>19</xdr:col>
      <xdr:colOff>187325</xdr:colOff>
      <xdr:row>75</xdr:row>
      <xdr:rowOff>83566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874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83566</xdr:rowOff>
    </xdr:from>
    <xdr:to>
      <xdr:col>15</xdr:col>
      <xdr:colOff>98425</xdr:colOff>
      <xdr:row>75</xdr:row>
      <xdr:rowOff>120142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9423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120142</xdr:rowOff>
    </xdr:from>
    <xdr:to>
      <xdr:col>11</xdr:col>
      <xdr:colOff>9525</xdr:colOff>
      <xdr:row>76</xdr:row>
      <xdr:rowOff>3556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78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85344</xdr:rowOff>
    </xdr:from>
    <xdr:to>
      <xdr:col>24</xdr:col>
      <xdr:colOff>76200</xdr:colOff>
      <xdr:row>75</xdr:row>
      <xdr:rowOff>15494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7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101871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1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149352</xdr:rowOff>
    </xdr:from>
    <xdr:to>
      <xdr:col>20</xdr:col>
      <xdr:colOff>38100</xdr:colOff>
      <xdr:row>75</xdr:row>
      <xdr:rowOff>79502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89679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605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32766</xdr:rowOff>
    </xdr:from>
    <xdr:to>
      <xdr:col>15</xdr:col>
      <xdr:colOff>149225</xdr:colOff>
      <xdr:row>75</xdr:row>
      <xdr:rowOff>134366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144543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69342</xdr:rowOff>
    </xdr:from>
    <xdr:to>
      <xdr:col>11</xdr:col>
      <xdr:colOff>60325</xdr:colOff>
      <xdr:row>75</xdr:row>
      <xdr:rowOff>170942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9669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公債費以外に係る経常収支比率は、扶助費が前年度対比０．７ポイントの減となったものの、物件費が前年度対比１．７ポイントの増となったこと等により、前年度対比１．０ポイントの増となった。類似団体内順位は５３／６２であり、依然として類似団体平均と比較して高い数値となっていることから、今後もさらなる経常経費の抑制に努めていくことで、持続可能な自律した行財政基盤の確立を図っ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153670</xdr:rowOff>
    </xdr:from>
    <xdr:to>
      <xdr:col>82</xdr:col>
      <xdr:colOff>107950</xdr:colOff>
      <xdr:row>80</xdr:row>
      <xdr:rowOff>58420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98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79</xdr:row>
      <xdr:rowOff>153670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6601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119380</xdr:rowOff>
    </xdr:from>
    <xdr:to>
      <xdr:col>73</xdr:col>
      <xdr:colOff>180975</xdr:colOff>
      <xdr:row>79</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92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119380</xdr:rowOff>
    </xdr:from>
    <xdr:to>
      <xdr:col>69</xdr:col>
      <xdr:colOff>92075</xdr:colOff>
      <xdr:row>79</xdr:row>
      <xdr:rowOff>100330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924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7620</xdr:rowOff>
    </xdr:from>
    <xdr:to>
      <xdr:col>82</xdr:col>
      <xdr:colOff>158750</xdr:colOff>
      <xdr:row>80</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151147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102870</xdr:rowOff>
    </xdr:from>
    <xdr:to>
      <xdr:col>78</xdr:col>
      <xdr:colOff>120650</xdr:colOff>
      <xdr:row>80</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17797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73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154957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61697</xdr:rowOff>
    </xdr:from>
    <xdr:to>
      <xdr:col>29</xdr:col>
      <xdr:colOff>127000</xdr:colOff>
      <xdr:row>18</xdr:row>
      <xdr:rowOff>116561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95422"/>
          <a:ext cx="647700" cy="54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116561</xdr:rowOff>
    </xdr:from>
    <xdr:to>
      <xdr:col>26</xdr:col>
      <xdr:colOff>50800</xdr:colOff>
      <xdr:row>18</xdr:row>
      <xdr:rowOff>131344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50286"/>
          <a:ext cx="698500" cy="14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131344</xdr:rowOff>
    </xdr:from>
    <xdr:to>
      <xdr:col>22</xdr:col>
      <xdr:colOff>114300</xdr:colOff>
      <xdr:row>18</xdr:row>
      <xdr:rowOff>143840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5069"/>
          <a:ext cx="698500" cy="12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141078</xdr:rowOff>
    </xdr:from>
    <xdr:to>
      <xdr:col>18</xdr:col>
      <xdr:colOff>177800</xdr:colOff>
      <xdr:row>18</xdr:row>
      <xdr:rowOff>143840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274803"/>
          <a:ext cx="698500" cy="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10897</xdr:rowOff>
    </xdr:from>
    <xdr:to>
      <xdr:col>29</xdr:col>
      <xdr:colOff>177800</xdr:colOff>
      <xdr:row>18</xdr:row>
      <xdr:rowOff>112497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4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90924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5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65761</xdr:rowOff>
    </xdr:from>
    <xdr:to>
      <xdr:col>26</xdr:col>
      <xdr:colOff>101600</xdr:colOff>
      <xdr:row>18</xdr:row>
      <xdr:rowOff>167360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9948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152138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85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80543</xdr:rowOff>
    </xdr:from>
    <xdr:to>
      <xdr:col>22</xdr:col>
      <xdr:colOff>165100</xdr:colOff>
      <xdr:row>19</xdr:row>
      <xdr:rowOff>10693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4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166921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93040</xdr:rowOff>
    </xdr:from>
    <xdr:to>
      <xdr:col>19</xdr:col>
      <xdr:colOff>38100</xdr:colOff>
      <xdr:row>19</xdr:row>
      <xdr:rowOff>23190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6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3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90278</xdr:rowOff>
    </xdr:from>
    <xdr:to>
      <xdr:col>15</xdr:col>
      <xdr:colOff>101600</xdr:colOff>
      <xdr:row>19</xdr:row>
      <xdr:rowOff>20428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24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5205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46724</xdr:rowOff>
    </xdr:from>
    <xdr:to>
      <xdr:col>29</xdr:col>
      <xdr:colOff>127000</xdr:colOff>
      <xdr:row>36</xdr:row>
      <xdr:rowOff>65621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99974"/>
          <a:ext cx="647700" cy="188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65621</xdr:rowOff>
    </xdr:from>
    <xdr:to>
      <xdr:col>26</xdr:col>
      <xdr:colOff>50800</xdr:colOff>
      <xdr:row>36</xdr:row>
      <xdr:rowOff>123495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18871"/>
          <a:ext cx="698500" cy="57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91605</xdr:rowOff>
    </xdr:from>
    <xdr:to>
      <xdr:col>22</xdr:col>
      <xdr:colOff>114300</xdr:colOff>
      <xdr:row>36</xdr:row>
      <xdr:rowOff>123495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44855"/>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91605</xdr:rowOff>
    </xdr:from>
    <xdr:to>
      <xdr:col>18</xdr:col>
      <xdr:colOff>177800</xdr:colOff>
      <xdr:row>36</xdr:row>
      <xdr:rowOff>123266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44855"/>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338824</xdr:rowOff>
    </xdr:from>
    <xdr:to>
      <xdr:col>29</xdr:col>
      <xdr:colOff>177800</xdr:colOff>
      <xdr:row>36</xdr:row>
      <xdr:rowOff>97524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49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310901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21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14821</xdr:rowOff>
    </xdr:from>
    <xdr:to>
      <xdr:col>26</xdr:col>
      <xdr:colOff>101600</xdr:colOff>
      <xdr:row>36</xdr:row>
      <xdr:rowOff>116421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8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101198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54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72695</xdr:rowOff>
    </xdr:from>
    <xdr:to>
      <xdr:col>22</xdr:col>
      <xdr:colOff>165100</xdr:colOff>
      <xdr:row>37</xdr:row>
      <xdr:rowOff>2845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02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159072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1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40805</xdr:rowOff>
    </xdr:from>
    <xdr:to>
      <xdr:col>19</xdr:col>
      <xdr:colOff>38100</xdr:colOff>
      <xdr:row>36</xdr:row>
      <xdr:rowOff>142405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4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127182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80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72466</xdr:rowOff>
    </xdr:from>
    <xdr:to>
      <xdr:col>15</xdr:col>
      <xdr:colOff>101600</xdr:colOff>
      <xdr:row>37</xdr:row>
      <xdr:rowOff>2616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25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158843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1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125,174
121,535
11.30
59,749,825
57,271,339
2,409,517
25,662,107
17,222,247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125024</xdr:rowOff>
    </xdr:from>
    <xdr:to>
      <xdr:col>24</xdr:col>
      <xdr:colOff>63500</xdr:colOff>
      <xdr:row>37</xdr:row>
      <xdr:rowOff>8712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97224"/>
          <a:ext cx="838200" cy="5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8712</xdr:rowOff>
    </xdr:from>
    <xdr:to>
      <xdr:col>19</xdr:col>
      <xdr:colOff>177800</xdr:colOff>
      <xdr:row>37</xdr:row>
      <xdr:rowOff>9375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52362"/>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9375</xdr:rowOff>
    </xdr:from>
    <xdr:to>
      <xdr:col>15</xdr:col>
      <xdr:colOff>50800</xdr:colOff>
      <xdr:row>37</xdr:row>
      <xdr:rowOff>45654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53025"/>
          <a:ext cx="889000" cy="3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45654</xdr:rowOff>
    </xdr:from>
    <xdr:to>
      <xdr:col>10</xdr:col>
      <xdr:colOff>114300</xdr:colOff>
      <xdr:row>37</xdr:row>
      <xdr:rowOff>50020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89304"/>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74224</xdr:rowOff>
    </xdr:from>
    <xdr:to>
      <xdr:col>24</xdr:col>
      <xdr:colOff>114300</xdr:colOff>
      <xdr:row>37</xdr:row>
      <xdr:rowOff>4374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24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52651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22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129362</xdr:rowOff>
    </xdr:from>
    <xdr:to>
      <xdr:col>20</xdr:col>
      <xdr:colOff>38100</xdr:colOff>
      <xdr:row>37</xdr:row>
      <xdr:rowOff>59512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3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50639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130025</xdr:rowOff>
    </xdr:from>
    <xdr:to>
      <xdr:col>15</xdr:col>
      <xdr:colOff>101600</xdr:colOff>
      <xdr:row>37</xdr:row>
      <xdr:rowOff>60175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51302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9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166304</xdr:rowOff>
    </xdr:from>
    <xdr:to>
      <xdr:col>10</xdr:col>
      <xdr:colOff>165100</xdr:colOff>
      <xdr:row>37</xdr:row>
      <xdr:rowOff>96454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87581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3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170670</xdr:rowOff>
    </xdr:from>
    <xdr:to>
      <xdr:col>6</xdr:col>
      <xdr:colOff>38100</xdr:colOff>
      <xdr:row>37</xdr:row>
      <xdr:rowOff>100820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91947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3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102863</xdr:rowOff>
    </xdr:from>
    <xdr:to>
      <xdr:col>24</xdr:col>
      <xdr:colOff>63500</xdr:colOff>
      <xdr:row>56</xdr:row>
      <xdr:rowOff>112692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04063"/>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71087</xdr:rowOff>
    </xdr:from>
    <xdr:to>
      <xdr:col>19</xdr:col>
      <xdr:colOff>177800</xdr:colOff>
      <xdr:row>56</xdr:row>
      <xdr:rowOff>112692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72287"/>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71087</xdr:rowOff>
    </xdr:from>
    <xdr:to>
      <xdr:col>15</xdr:col>
      <xdr:colOff>50800</xdr:colOff>
      <xdr:row>56</xdr:row>
      <xdr:rowOff>94111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72287"/>
          <a:ext cx="88900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17688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94111</xdr:rowOff>
    </xdr:from>
    <xdr:to>
      <xdr:col>10</xdr:col>
      <xdr:colOff>114300</xdr:colOff>
      <xdr:row>57</xdr:row>
      <xdr:rowOff>34217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95311"/>
          <a:ext cx="889000" cy="11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84243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18798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52063</xdr:rowOff>
    </xdr:from>
    <xdr:to>
      <xdr:col>24</xdr:col>
      <xdr:colOff>114300</xdr:colOff>
      <xdr:row>56</xdr:row>
      <xdr:rowOff>153663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74940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0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61892</xdr:rowOff>
    </xdr:from>
    <xdr:to>
      <xdr:col>20</xdr:col>
      <xdr:colOff>38100</xdr:colOff>
      <xdr:row>56</xdr:row>
      <xdr:rowOff>163492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6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8569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3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20287</xdr:rowOff>
    </xdr:from>
    <xdr:to>
      <xdr:col>15</xdr:col>
      <xdr:colOff>101600</xdr:colOff>
      <xdr:row>56</xdr:row>
      <xdr:rowOff>121887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138414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9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43311</xdr:rowOff>
    </xdr:from>
    <xdr:to>
      <xdr:col>10</xdr:col>
      <xdr:colOff>165100</xdr:colOff>
      <xdr:row>56</xdr:row>
      <xdr:rowOff>144911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161438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154867</xdr:rowOff>
    </xdr:from>
    <xdr:to>
      <xdr:col>6</xdr:col>
      <xdr:colOff>38100</xdr:colOff>
      <xdr:row>57</xdr:row>
      <xdr:rowOff>85017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5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101544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3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47461</xdr:rowOff>
    </xdr:from>
    <xdr:to>
      <xdr:col>24</xdr:col>
      <xdr:colOff>63500</xdr:colOff>
      <xdr:row>77</xdr:row>
      <xdr:rowOff>57690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49111"/>
          <a:ext cx="8382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47461</xdr:rowOff>
    </xdr:from>
    <xdr:to>
      <xdr:col>19</xdr:col>
      <xdr:colOff>177800</xdr:colOff>
      <xdr:row>77</xdr:row>
      <xdr:rowOff>76036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4911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76036</xdr:rowOff>
    </xdr:from>
    <xdr:to>
      <xdr:col>15</xdr:col>
      <xdr:colOff>50800</xdr:colOff>
      <xdr:row>77</xdr:row>
      <xdr:rowOff>86607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77686"/>
          <a:ext cx="889000" cy="1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80435</xdr:rowOff>
    </xdr:from>
    <xdr:to>
      <xdr:col>10</xdr:col>
      <xdr:colOff>114300</xdr:colOff>
      <xdr:row>77</xdr:row>
      <xdr:rowOff>86607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8208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6890</xdr:rowOff>
    </xdr:from>
    <xdr:to>
      <xdr:col>24</xdr:col>
      <xdr:colOff>114300</xdr:colOff>
      <xdr:row>77</xdr:row>
      <xdr:rowOff>108490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93267</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168111</xdr:rowOff>
    </xdr:from>
    <xdr:to>
      <xdr:col>20</xdr:col>
      <xdr:colOff>38100</xdr:colOff>
      <xdr:row>77</xdr:row>
      <xdr:rowOff>98261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89388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9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25236</xdr:rowOff>
    </xdr:from>
    <xdr:to>
      <xdr:col>15</xdr:col>
      <xdr:colOff>101600</xdr:colOff>
      <xdr:row>77</xdr:row>
      <xdr:rowOff>126836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117963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35807</xdr:rowOff>
    </xdr:from>
    <xdr:to>
      <xdr:col>10</xdr:col>
      <xdr:colOff>165100</xdr:colOff>
      <xdr:row>77</xdr:row>
      <xdr:rowOff>137407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3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128534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3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29635</xdr:rowOff>
    </xdr:from>
    <xdr:to>
      <xdr:col>6</xdr:col>
      <xdr:colOff>38100</xdr:colOff>
      <xdr:row>77</xdr:row>
      <xdr:rowOff>131235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122362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2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84882</xdr:rowOff>
    </xdr:from>
    <xdr:to>
      <xdr:col>24</xdr:col>
      <xdr:colOff>63500</xdr:colOff>
      <xdr:row>96</xdr:row>
      <xdr:rowOff>162404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44082"/>
          <a:ext cx="838200" cy="7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162404</xdr:rowOff>
    </xdr:from>
    <xdr:to>
      <xdr:col>19</xdr:col>
      <xdr:colOff>177800</xdr:colOff>
      <xdr:row>97</xdr:row>
      <xdr:rowOff>68176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21604"/>
          <a:ext cx="889000" cy="7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158993</xdr:rowOff>
    </xdr:from>
    <xdr:to>
      <xdr:col>15</xdr:col>
      <xdr:colOff>50800</xdr:colOff>
      <xdr:row>97</xdr:row>
      <xdr:rowOff>68176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18193"/>
          <a:ext cx="889000" cy="8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158993</xdr:rowOff>
    </xdr:from>
    <xdr:to>
      <xdr:col>10</xdr:col>
      <xdr:colOff>114300</xdr:colOff>
      <xdr:row>98</xdr:row>
      <xdr:rowOff>29514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18193"/>
          <a:ext cx="889000" cy="2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98252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34082</xdr:rowOff>
    </xdr:from>
    <xdr:to>
      <xdr:col>24</xdr:col>
      <xdr:colOff>114300</xdr:colOff>
      <xdr:row>96</xdr:row>
      <xdr:rowOff>135682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12509</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7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111604</xdr:rowOff>
    </xdr:from>
    <xdr:to>
      <xdr:col>20</xdr:col>
      <xdr:colOff>38100</xdr:colOff>
      <xdr:row>97</xdr:row>
      <xdr:rowOff>41754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32881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66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17376</xdr:rowOff>
    </xdr:from>
    <xdr:to>
      <xdr:col>15</xdr:col>
      <xdr:colOff>101600</xdr:colOff>
      <xdr:row>97</xdr:row>
      <xdr:rowOff>118976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110103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4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108193</xdr:rowOff>
    </xdr:from>
    <xdr:to>
      <xdr:col>10</xdr:col>
      <xdr:colOff>165100</xdr:colOff>
      <xdr:row>97</xdr:row>
      <xdr:rowOff>38343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5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29470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660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150164</xdr:rowOff>
    </xdr:from>
    <xdr:to>
      <xdr:col>6</xdr:col>
      <xdr:colOff>38100</xdr:colOff>
      <xdr:row>98</xdr:row>
      <xdr:rowOff>80314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8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96841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55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158108</xdr:rowOff>
    </xdr:from>
    <xdr:to>
      <xdr:col>55</xdr:col>
      <xdr:colOff>0</xdr:colOff>
      <xdr:row>36</xdr:row>
      <xdr:rowOff>2725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158858"/>
          <a:ext cx="838200" cy="16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38425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1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99129</xdr:rowOff>
    </xdr:from>
    <xdr:to>
      <xdr:col>50</xdr:col>
      <xdr:colOff>114300</xdr:colOff>
      <xdr:row>36</xdr:row>
      <xdr:rowOff>2725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099879"/>
          <a:ext cx="889000" cy="7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145987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1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99129</xdr:rowOff>
    </xdr:from>
    <xdr:to>
      <xdr:col>45</xdr:col>
      <xdr:colOff>177800</xdr:colOff>
      <xdr:row>36</xdr:row>
      <xdr:rowOff>52680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099879"/>
          <a:ext cx="889000" cy="12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0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35665</xdr:rowOff>
    </xdr:from>
    <xdr:to>
      <xdr:col>41</xdr:col>
      <xdr:colOff>50800</xdr:colOff>
      <xdr:row>36</xdr:row>
      <xdr:rowOff>52680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179165"/>
          <a:ext cx="889000" cy="104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166441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106254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24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107308</xdr:rowOff>
    </xdr:from>
    <xdr:to>
      <xdr:col>55</xdr:col>
      <xdr:colOff>50800</xdr:colOff>
      <xdr:row>36</xdr:row>
      <xdr:rowOff>37458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0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130185</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95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123375</xdr:rowOff>
    </xdr:from>
    <xdr:to>
      <xdr:col>50</xdr:col>
      <xdr:colOff>165100</xdr:colOff>
      <xdr:row>36</xdr:row>
      <xdr:rowOff>53525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70052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8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48329</xdr:rowOff>
    </xdr:from>
    <xdr:to>
      <xdr:col>46</xdr:col>
      <xdr:colOff>38100</xdr:colOff>
      <xdr:row>35</xdr:row>
      <xdr:rowOff>149929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0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166456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82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1880</xdr:rowOff>
    </xdr:from>
    <xdr:to>
      <xdr:col>41</xdr:col>
      <xdr:colOff>101600</xdr:colOff>
      <xdr:row>36</xdr:row>
      <xdr:rowOff>103480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1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120007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594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156315</xdr:rowOff>
    </xdr:from>
    <xdr:to>
      <xdr:col>36</xdr:col>
      <xdr:colOff>165100</xdr:colOff>
      <xdr:row>30</xdr:row>
      <xdr:rowOff>86465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102992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490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130001</xdr:rowOff>
    </xdr:from>
    <xdr:to>
      <xdr:col>55</xdr:col>
      <xdr:colOff>0</xdr:colOff>
      <xdr:row>58</xdr:row>
      <xdr:rowOff>66450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59751"/>
          <a:ext cx="838200" cy="45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10149</xdr:rowOff>
    </xdr:from>
    <xdr:to>
      <xdr:col>50</xdr:col>
      <xdr:colOff>114300</xdr:colOff>
      <xdr:row>58</xdr:row>
      <xdr:rowOff>66450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954249"/>
          <a:ext cx="889000" cy="5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142541</xdr:rowOff>
    </xdr:from>
    <xdr:to>
      <xdr:col>45</xdr:col>
      <xdr:colOff>177800</xdr:colOff>
      <xdr:row>58</xdr:row>
      <xdr:rowOff>10149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15191"/>
          <a:ext cx="889000" cy="3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110799</xdr:rowOff>
    </xdr:from>
    <xdr:to>
      <xdr:col>41</xdr:col>
      <xdr:colOff>50800</xdr:colOff>
      <xdr:row>57</xdr:row>
      <xdr:rowOff>142541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83449"/>
          <a:ext cx="889000" cy="3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79201</xdr:rowOff>
    </xdr:from>
    <xdr:to>
      <xdr:col>55</xdr:col>
      <xdr:colOff>50800</xdr:colOff>
      <xdr:row>56</xdr:row>
      <xdr:rowOff>9351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0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102078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15650</xdr:rowOff>
    </xdr:from>
    <xdr:to>
      <xdr:col>50</xdr:col>
      <xdr:colOff>165100</xdr:colOff>
      <xdr:row>58</xdr:row>
      <xdr:rowOff>117250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108377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130799</xdr:rowOff>
    </xdr:from>
    <xdr:to>
      <xdr:col>46</xdr:col>
      <xdr:colOff>38100</xdr:colOff>
      <xdr:row>58</xdr:row>
      <xdr:rowOff>60949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0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52076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9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91741</xdr:rowOff>
    </xdr:from>
    <xdr:to>
      <xdr:col>41</xdr:col>
      <xdr:colOff>101600</xdr:colOff>
      <xdr:row>58</xdr:row>
      <xdr:rowOff>21891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13018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5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59999</xdr:rowOff>
    </xdr:from>
    <xdr:to>
      <xdr:col>36</xdr:col>
      <xdr:colOff>165100</xdr:colOff>
      <xdr:row>57</xdr:row>
      <xdr:rowOff>161599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152726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2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19845</xdr:rowOff>
    </xdr:from>
    <xdr:to>
      <xdr:col>55</xdr:col>
      <xdr:colOff>0</xdr:colOff>
      <xdr:row>77</xdr:row>
      <xdr:rowOff>69062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364245"/>
          <a:ext cx="838200" cy="90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99033</xdr:rowOff>
    </xdr:from>
    <xdr:to>
      <xdr:col>50</xdr:col>
      <xdr:colOff>114300</xdr:colOff>
      <xdr:row>77</xdr:row>
      <xdr:rowOff>69062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129233"/>
          <a:ext cx="889000" cy="14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99033</xdr:rowOff>
    </xdr:from>
    <xdr:to>
      <xdr:col>45</xdr:col>
      <xdr:colOff>177800</xdr:colOff>
      <xdr:row>77</xdr:row>
      <xdr:rowOff>65154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129233"/>
          <a:ext cx="889000" cy="13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2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65154</xdr:rowOff>
    </xdr:from>
    <xdr:to>
      <xdr:col>41</xdr:col>
      <xdr:colOff>50800</xdr:colOff>
      <xdr:row>77</xdr:row>
      <xdr:rowOff>103170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266804"/>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107515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3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140495</xdr:rowOff>
    </xdr:from>
    <xdr:to>
      <xdr:col>55</xdr:col>
      <xdr:colOff>50800</xdr:colOff>
      <xdr:row>72</xdr:row>
      <xdr:rowOff>70645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31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163372</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1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18262</xdr:rowOff>
    </xdr:from>
    <xdr:to>
      <xdr:col>50</xdr:col>
      <xdr:colOff>165100</xdr:colOff>
      <xdr:row>77</xdr:row>
      <xdr:rowOff>119862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110989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31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48233</xdr:rowOff>
    </xdr:from>
    <xdr:to>
      <xdr:col>46</xdr:col>
      <xdr:colOff>38100</xdr:colOff>
      <xdr:row>76</xdr:row>
      <xdr:rowOff>149833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0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166359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285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14354</xdr:rowOff>
    </xdr:from>
    <xdr:to>
      <xdr:col>41</xdr:col>
      <xdr:colOff>101600</xdr:colOff>
      <xdr:row>77</xdr:row>
      <xdr:rowOff>115954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21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132481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99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52370</xdr:rowOff>
    </xdr:from>
    <xdr:to>
      <xdr:col>36</xdr:col>
      <xdr:colOff>165100</xdr:colOff>
      <xdr:row>77</xdr:row>
      <xdr:rowOff>153970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25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145097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34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145759</xdr:rowOff>
    </xdr:from>
    <xdr:to>
      <xdr:col>55</xdr:col>
      <xdr:colOff>0</xdr:colOff>
      <xdr:row>98</xdr:row>
      <xdr:rowOff>31344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76409"/>
          <a:ext cx="8382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31344</xdr:rowOff>
    </xdr:from>
    <xdr:to>
      <xdr:col>50</xdr:col>
      <xdr:colOff>114300</xdr:colOff>
      <xdr:row>98</xdr:row>
      <xdr:rowOff>40396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33444"/>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3318</xdr:rowOff>
    </xdr:from>
    <xdr:to>
      <xdr:col>45</xdr:col>
      <xdr:colOff>177800</xdr:colOff>
      <xdr:row>98</xdr:row>
      <xdr:rowOff>40396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05418"/>
          <a:ext cx="889000" cy="3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119835</xdr:rowOff>
    </xdr:from>
    <xdr:to>
      <xdr:col>41</xdr:col>
      <xdr:colOff>50800</xdr:colOff>
      <xdr:row>98</xdr:row>
      <xdr:rowOff>3318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50485"/>
          <a:ext cx="889000" cy="5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94959</xdr:rowOff>
    </xdr:from>
    <xdr:to>
      <xdr:col>55</xdr:col>
      <xdr:colOff>50800</xdr:colOff>
      <xdr:row>98</xdr:row>
      <xdr:rowOff>25109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2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9886</xdr:rowOff>
    </xdr:from>
    <xdr:ext cx="469744"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4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151994</xdr:rowOff>
    </xdr:from>
    <xdr:to>
      <xdr:col>50</xdr:col>
      <xdr:colOff>165100</xdr:colOff>
      <xdr:row>98</xdr:row>
      <xdr:rowOff>82144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73271</xdr:rowOff>
    </xdr:from>
    <xdr:ext cx="469744"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04428" y="1687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161046</xdr:rowOff>
    </xdr:from>
    <xdr:to>
      <xdr:col>46</xdr:col>
      <xdr:colOff>38100</xdr:colOff>
      <xdr:row>98</xdr:row>
      <xdr:rowOff>91196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9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82323</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15428" y="1688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123968</xdr:rowOff>
    </xdr:from>
    <xdr:to>
      <xdr:col>41</xdr:col>
      <xdr:colOff>101600</xdr:colOff>
      <xdr:row>98</xdr:row>
      <xdr:rowOff>54118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45245</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8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69035</xdr:rowOff>
    </xdr:from>
    <xdr:to>
      <xdr:col>36</xdr:col>
      <xdr:colOff>165100</xdr:colOff>
      <xdr:row>97</xdr:row>
      <xdr:rowOff>170635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97</xdr:row>
      <xdr:rowOff>161762</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7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60967</xdr:rowOff>
    </xdr:from>
    <xdr:to>
      <xdr:col>85</xdr:col>
      <xdr:colOff>127000</xdr:colOff>
      <xdr:row>77</xdr:row>
      <xdr:rowOff>79978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262617"/>
          <a:ext cx="8382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49137</xdr:rowOff>
    </xdr:from>
    <xdr:to>
      <xdr:col>81</xdr:col>
      <xdr:colOff>50800</xdr:colOff>
      <xdr:row>77</xdr:row>
      <xdr:rowOff>60967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250787"/>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38506</xdr:rowOff>
    </xdr:from>
    <xdr:to>
      <xdr:col>76</xdr:col>
      <xdr:colOff>114300</xdr:colOff>
      <xdr:row>77</xdr:row>
      <xdr:rowOff>49137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240156"/>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32792</xdr:rowOff>
    </xdr:from>
    <xdr:to>
      <xdr:col>71</xdr:col>
      <xdr:colOff>177800</xdr:colOff>
      <xdr:row>77</xdr:row>
      <xdr:rowOff>38506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23444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29178</xdr:rowOff>
    </xdr:from>
    <xdr:to>
      <xdr:col>85</xdr:col>
      <xdr:colOff>177800</xdr:colOff>
      <xdr:row>77</xdr:row>
      <xdr:rowOff>130778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3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115555</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4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10167</xdr:rowOff>
    </xdr:from>
    <xdr:to>
      <xdr:col>81</xdr:col>
      <xdr:colOff>101600</xdr:colOff>
      <xdr:row>77</xdr:row>
      <xdr:rowOff>111767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2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102894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169787</xdr:rowOff>
    </xdr:from>
    <xdr:to>
      <xdr:col>76</xdr:col>
      <xdr:colOff>165100</xdr:colOff>
      <xdr:row>77</xdr:row>
      <xdr:rowOff>99937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91064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9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159156</xdr:rowOff>
    </xdr:from>
    <xdr:to>
      <xdr:col>72</xdr:col>
      <xdr:colOff>38100</xdr:colOff>
      <xdr:row>77</xdr:row>
      <xdr:rowOff>89306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8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80433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28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153442</xdr:rowOff>
    </xdr:from>
    <xdr:to>
      <xdr:col>67</xdr:col>
      <xdr:colOff>101600</xdr:colOff>
      <xdr:row>77</xdr:row>
      <xdr:rowOff>83592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74719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31330</xdr:rowOff>
    </xdr:from>
    <xdr:to>
      <xdr:col>85</xdr:col>
      <xdr:colOff>127000</xdr:colOff>
      <xdr:row>98</xdr:row>
      <xdr:rowOff>61610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33430"/>
          <a:ext cx="838200" cy="3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31330</xdr:rowOff>
    </xdr:from>
    <xdr:to>
      <xdr:col>81</xdr:col>
      <xdr:colOff>50800</xdr:colOff>
      <xdr:row>98</xdr:row>
      <xdr:rowOff>73076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33430"/>
          <a:ext cx="889000" cy="4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80984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8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6623</xdr:rowOff>
    </xdr:from>
    <xdr:to>
      <xdr:col>76</xdr:col>
      <xdr:colOff>114300</xdr:colOff>
      <xdr:row>98</xdr:row>
      <xdr:rowOff>73076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08723"/>
          <a:ext cx="889000" cy="6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6623</xdr:rowOff>
    </xdr:from>
    <xdr:to>
      <xdr:col>71</xdr:col>
      <xdr:colOff>177800</xdr:colOff>
      <xdr:row>98</xdr:row>
      <xdr:rowOff>63407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08723"/>
          <a:ext cx="889000" cy="5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10810</xdr:rowOff>
    </xdr:from>
    <xdr:to>
      <xdr:col>85</xdr:col>
      <xdr:colOff>177800</xdr:colOff>
      <xdr:row>98</xdr:row>
      <xdr:rowOff>112410</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151980</xdr:rowOff>
    </xdr:from>
    <xdr:to>
      <xdr:col>81</xdr:col>
      <xdr:colOff>101600</xdr:colOff>
      <xdr:row>98</xdr:row>
      <xdr:rowOff>82130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98657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22276</xdr:rowOff>
    </xdr:from>
    <xdr:to>
      <xdr:col>76</xdr:col>
      <xdr:colOff>165100</xdr:colOff>
      <xdr:row>98</xdr:row>
      <xdr:rowOff>123876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115003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127273</xdr:rowOff>
    </xdr:from>
    <xdr:to>
      <xdr:col>72</xdr:col>
      <xdr:colOff>38100</xdr:colOff>
      <xdr:row>98</xdr:row>
      <xdr:rowOff>57423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73950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3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12607</xdr:rowOff>
    </xdr:from>
    <xdr:to>
      <xdr:col>67</xdr:col>
      <xdr:colOff>101600</xdr:colOff>
      <xdr:row>98</xdr:row>
      <xdr:rowOff>114207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130734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44431</xdr:rowOff>
    </xdr:from>
    <xdr:to>
      <xdr:col>116</xdr:col>
      <xdr:colOff>63500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59981"/>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44431</xdr:rowOff>
    </xdr:from>
    <xdr:to>
      <xdr:col>111</xdr:col>
      <xdr:colOff>177800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15998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165081</xdr:rowOff>
    </xdr:from>
    <xdr:to>
      <xdr:col>112</xdr:col>
      <xdr:colOff>38100</xdr:colOff>
      <xdr:row>59</xdr:row>
      <xdr:rowOff>95231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86358</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162854</xdr:rowOff>
    </xdr:from>
    <xdr:to>
      <xdr:col>116</xdr:col>
      <xdr:colOff>63500</xdr:colOff>
      <xdr:row>77</xdr:row>
      <xdr:rowOff>24845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93054"/>
          <a:ext cx="838200" cy="3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24845</xdr:rowOff>
    </xdr:from>
    <xdr:to>
      <xdr:col>111</xdr:col>
      <xdr:colOff>177800</xdr:colOff>
      <xdr:row>77</xdr:row>
      <xdr:rowOff>107076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26495"/>
          <a:ext cx="889000" cy="8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107076</xdr:rowOff>
    </xdr:from>
    <xdr:to>
      <xdr:col>107</xdr:col>
      <xdr:colOff>50800</xdr:colOff>
      <xdr:row>78</xdr:row>
      <xdr:rowOff>12272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308726"/>
          <a:ext cx="889000" cy="7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10900</xdr:rowOff>
    </xdr:from>
    <xdr:to>
      <xdr:col>102</xdr:col>
      <xdr:colOff>114300</xdr:colOff>
      <xdr:row>78</xdr:row>
      <xdr:rowOff>12272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38400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112054</xdr:rowOff>
    </xdr:from>
    <xdr:to>
      <xdr:col>116</xdr:col>
      <xdr:colOff>114300</xdr:colOff>
      <xdr:row>77</xdr:row>
      <xdr:rowOff>42204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90481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1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145495</xdr:rowOff>
    </xdr:from>
    <xdr:to>
      <xdr:col>112</xdr:col>
      <xdr:colOff>38100</xdr:colOff>
      <xdr:row>77</xdr:row>
      <xdr:rowOff>75645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7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66772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6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56276</xdr:rowOff>
    </xdr:from>
    <xdr:to>
      <xdr:col>107</xdr:col>
      <xdr:colOff>101600</xdr:colOff>
      <xdr:row>77</xdr:row>
      <xdr:rowOff>157876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149003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35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132922</xdr:rowOff>
    </xdr:from>
    <xdr:to>
      <xdr:col>102</xdr:col>
      <xdr:colOff>165100</xdr:colOff>
      <xdr:row>78</xdr:row>
      <xdr:rowOff>63072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3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54199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42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131550</xdr:rowOff>
    </xdr:from>
    <xdr:to>
      <xdr:col>98</xdr:col>
      <xdr:colOff>38100</xdr:colOff>
      <xdr:row>78</xdr:row>
      <xdr:rowOff>61700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3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52827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42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４５７，５３４円となっている。主な構成項目である扶助費は、住民一人当たり１４３，４９５円となっており類似団体平均を下回っているが、定額減税補足給付金、物価高騰対策給付金の皆増等により前年度決算と比較すると６．３％の増、令和２年度決算と比較すると２８．１％増となるなど増加傾向に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物件費は、住民一人当たり７１，２５６円となっており、前年度決算から横ばいとなるが、令和２年度決算から比較すると９．７％の増となっている。令和６年度決算は、市立公園指定管理委託料の皆増、基幹系システムクラウド使用料の増など、経常経費の増がみられたため、今後も引き続き行財政改革の推進により、事務事業の見直しを図る等コスト削減に努めていく。</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普通建設事業費は住民一人当たり６０，１４１円となっており、前年度決算と比較すると２２１．１％の増となった。主な増要因は、普通建設事業費のうち新規整備分に当たる清掃関連施設整備工事（資源物処理施設）の増とな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東京都小金井市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125,174
121,535
11.30
59,749,825
57,271,339
2,409,517
25,662,107
17,222,247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76264</xdr:rowOff>
    </xdr:from>
    <xdr:to>
      <xdr:col>24</xdr:col>
      <xdr:colOff>63500</xdr:colOff>
      <xdr:row>35</xdr:row>
      <xdr:rowOff>101409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077014"/>
          <a:ext cx="8382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91901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6092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60261</xdr:rowOff>
    </xdr:from>
    <xdr:to>
      <xdr:col>19</xdr:col>
      <xdr:colOff>177800</xdr:colOff>
      <xdr:row>35</xdr:row>
      <xdr:rowOff>76264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061011"/>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35116</xdr:rowOff>
    </xdr:from>
    <xdr:to>
      <xdr:col>15</xdr:col>
      <xdr:colOff>50800</xdr:colOff>
      <xdr:row>35</xdr:row>
      <xdr:rowOff>60261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035866"/>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32258</xdr:rowOff>
    </xdr:from>
    <xdr:to>
      <xdr:col>10</xdr:col>
      <xdr:colOff>114300</xdr:colOff>
      <xdr:row>35</xdr:row>
      <xdr:rowOff>35116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033008"/>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91330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50609</xdr:rowOff>
    </xdr:from>
    <xdr:to>
      <xdr:col>24</xdr:col>
      <xdr:colOff>114300</xdr:colOff>
      <xdr:row>35</xdr:row>
      <xdr:rowOff>152209</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05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73486</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590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25464</xdr:rowOff>
    </xdr:from>
    <xdr:to>
      <xdr:col>20</xdr:col>
      <xdr:colOff>38100</xdr:colOff>
      <xdr:row>35</xdr:row>
      <xdr:rowOff>127064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2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143591</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0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9461</xdr:rowOff>
    </xdr:from>
    <xdr:to>
      <xdr:col>15</xdr:col>
      <xdr:colOff>101600</xdr:colOff>
      <xdr:row>35</xdr:row>
      <xdr:rowOff>111061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0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127588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785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155766</xdr:rowOff>
    </xdr:from>
    <xdr:to>
      <xdr:col>10</xdr:col>
      <xdr:colOff>165100</xdr:colOff>
      <xdr:row>35</xdr:row>
      <xdr:rowOff>85916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5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102443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7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18336</xdr:rowOff>
    </xdr:from>
    <xdr:to>
      <xdr:col>24</xdr:col>
      <xdr:colOff>63500</xdr:colOff>
      <xdr:row>58</xdr:row>
      <xdr:rowOff>18592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62436"/>
          <a:ext cx="838200" cy="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18336</xdr:rowOff>
    </xdr:from>
    <xdr:to>
      <xdr:col>19</xdr:col>
      <xdr:colOff>177800</xdr:colOff>
      <xdr:row>58</xdr:row>
      <xdr:rowOff>51849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62436"/>
          <a:ext cx="889000" cy="3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24471</xdr:rowOff>
    </xdr:from>
    <xdr:to>
      <xdr:col>15</xdr:col>
      <xdr:colOff>50800</xdr:colOff>
      <xdr:row>58</xdr:row>
      <xdr:rowOff>51849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68571"/>
          <a:ext cx="889000" cy="2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11357</xdr:rowOff>
    </xdr:from>
    <xdr:to>
      <xdr:col>10</xdr:col>
      <xdr:colOff>114300</xdr:colOff>
      <xdr:row>58</xdr:row>
      <xdr:rowOff>24471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12557"/>
          <a:ext cx="889000" cy="35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139242</xdr:rowOff>
    </xdr:from>
    <xdr:to>
      <xdr:col>24</xdr:col>
      <xdr:colOff>114300</xdr:colOff>
      <xdr:row>58</xdr:row>
      <xdr:rowOff>69392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1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138986</xdr:rowOff>
    </xdr:from>
    <xdr:to>
      <xdr:col>20</xdr:col>
      <xdr:colOff>38100</xdr:colOff>
      <xdr:row>58</xdr:row>
      <xdr:rowOff>69136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1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60263</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1049</xdr:rowOff>
    </xdr:from>
    <xdr:to>
      <xdr:col>15</xdr:col>
      <xdr:colOff>101600</xdr:colOff>
      <xdr:row>58</xdr:row>
      <xdr:rowOff>102649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4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93776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145121</xdr:rowOff>
    </xdr:from>
    <xdr:to>
      <xdr:col>10</xdr:col>
      <xdr:colOff>165100</xdr:colOff>
      <xdr:row>58</xdr:row>
      <xdr:rowOff>75271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66398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132007</xdr:rowOff>
    </xdr:from>
    <xdr:to>
      <xdr:col>6</xdr:col>
      <xdr:colOff>38100</xdr:colOff>
      <xdr:row>56</xdr:row>
      <xdr:rowOff>62157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6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53284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54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118646</xdr:rowOff>
    </xdr:from>
    <xdr:to>
      <xdr:col>24</xdr:col>
      <xdr:colOff>63500</xdr:colOff>
      <xdr:row>76</xdr:row>
      <xdr:rowOff>35863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77396"/>
          <a:ext cx="838200" cy="8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35863</xdr:rowOff>
    </xdr:from>
    <xdr:to>
      <xdr:col>19</xdr:col>
      <xdr:colOff>177800</xdr:colOff>
      <xdr:row>76</xdr:row>
      <xdr:rowOff>90154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066063"/>
          <a:ext cx="889000" cy="5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69345</xdr:rowOff>
    </xdr:from>
    <xdr:to>
      <xdr:col>15</xdr:col>
      <xdr:colOff>50800</xdr:colOff>
      <xdr:row>76</xdr:row>
      <xdr:rowOff>90154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099545"/>
          <a:ext cx="889000" cy="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69345</xdr:rowOff>
    </xdr:from>
    <xdr:to>
      <xdr:col>10</xdr:col>
      <xdr:colOff>114300</xdr:colOff>
      <xdr:row>77</xdr:row>
      <xdr:rowOff>76758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99545"/>
          <a:ext cx="889000" cy="17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67846</xdr:rowOff>
    </xdr:from>
    <xdr:to>
      <xdr:col>24</xdr:col>
      <xdr:colOff>114300</xdr:colOff>
      <xdr:row>75</xdr:row>
      <xdr:rowOff>169447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265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90723</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7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156513</xdr:rowOff>
    </xdr:from>
    <xdr:to>
      <xdr:col>20</xdr:col>
      <xdr:colOff>38100</xdr:colOff>
      <xdr:row>76</xdr:row>
      <xdr:rowOff>86663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103189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9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39354</xdr:rowOff>
    </xdr:from>
    <xdr:to>
      <xdr:col>15</xdr:col>
      <xdr:colOff>101600</xdr:colOff>
      <xdr:row>76</xdr:row>
      <xdr:rowOff>140954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6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157482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4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18545</xdr:rowOff>
    </xdr:from>
    <xdr:to>
      <xdr:col>10</xdr:col>
      <xdr:colOff>165100</xdr:colOff>
      <xdr:row>76</xdr:row>
      <xdr:rowOff>120145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136672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2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25958</xdr:rowOff>
    </xdr:from>
    <xdr:to>
      <xdr:col>6</xdr:col>
      <xdr:colOff>38100</xdr:colOff>
      <xdr:row>77</xdr:row>
      <xdr:rowOff>127558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144085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0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27648</xdr:rowOff>
    </xdr:from>
    <xdr:to>
      <xdr:col>24</xdr:col>
      <xdr:colOff>63500</xdr:colOff>
      <xdr:row>96</xdr:row>
      <xdr:rowOff>23781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5801048"/>
          <a:ext cx="838200" cy="6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100170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59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112021</xdr:rowOff>
    </xdr:from>
    <xdr:to>
      <xdr:col>19</xdr:col>
      <xdr:colOff>177800</xdr:colOff>
      <xdr:row>96</xdr:row>
      <xdr:rowOff>23781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399771"/>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78395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70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112021</xdr:rowOff>
    </xdr:from>
    <xdr:to>
      <xdr:col>15</xdr:col>
      <xdr:colOff>50800</xdr:colOff>
      <xdr:row>95</xdr:row>
      <xdr:rowOff>130614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399771"/>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63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130614</xdr:rowOff>
    </xdr:from>
    <xdr:to>
      <xdr:col>10</xdr:col>
      <xdr:colOff>114300</xdr:colOff>
      <xdr:row>97</xdr:row>
      <xdr:rowOff>119487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418364"/>
          <a:ext cx="889000" cy="33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26446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65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169815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148298</xdr:rowOff>
    </xdr:from>
    <xdr:to>
      <xdr:col>24</xdr:col>
      <xdr:colOff>114300</xdr:colOff>
      <xdr:row>92</xdr:row>
      <xdr:rowOff>78448</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575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171175</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560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144431</xdr:rowOff>
    </xdr:from>
    <xdr:to>
      <xdr:col>20</xdr:col>
      <xdr:colOff>38100</xdr:colOff>
      <xdr:row>96</xdr:row>
      <xdr:rowOff>74581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3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91108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20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61221</xdr:rowOff>
    </xdr:from>
    <xdr:to>
      <xdr:col>15</xdr:col>
      <xdr:colOff>101600</xdr:colOff>
      <xdr:row>95</xdr:row>
      <xdr:rowOff>162821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3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12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79814</xdr:rowOff>
    </xdr:from>
    <xdr:to>
      <xdr:col>10</xdr:col>
      <xdr:colOff>165100</xdr:colOff>
      <xdr:row>96</xdr:row>
      <xdr:rowOff>9964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3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26491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14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68687</xdr:rowOff>
    </xdr:from>
    <xdr:to>
      <xdr:col>6</xdr:col>
      <xdr:colOff>38100</xdr:colOff>
      <xdr:row>97</xdr:row>
      <xdr:rowOff>170287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9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15364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47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128651</xdr:rowOff>
    </xdr:from>
    <xdr:to>
      <xdr:col>55</xdr:col>
      <xdr:colOff>0</xdr:colOff>
      <xdr:row>33</xdr:row>
      <xdr:rowOff>137414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5786501"/>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49039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92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137414</xdr:rowOff>
    </xdr:from>
    <xdr:to>
      <xdr:col>50</xdr:col>
      <xdr:colOff>114300</xdr:colOff>
      <xdr:row>34</xdr:row>
      <xdr:rowOff>10541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795264"/>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10541</xdr:rowOff>
    </xdr:from>
    <xdr:to>
      <xdr:col>45</xdr:col>
      <xdr:colOff>177800</xdr:colOff>
      <xdr:row>34</xdr:row>
      <xdr:rowOff>57785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583984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57785</xdr:rowOff>
    </xdr:from>
    <xdr:to>
      <xdr:col>41</xdr:col>
      <xdr:colOff>50800</xdr:colOff>
      <xdr:row>34</xdr:row>
      <xdr:rowOff>98552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5887085"/>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136669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77851</xdr:rowOff>
    </xdr:from>
    <xdr:to>
      <xdr:col>55</xdr:col>
      <xdr:colOff>50800</xdr:colOff>
      <xdr:row>34</xdr:row>
      <xdr:rowOff>8001</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573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100728</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58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86614</xdr:rowOff>
    </xdr:from>
    <xdr:to>
      <xdr:col>50</xdr:col>
      <xdr:colOff>165100</xdr:colOff>
      <xdr:row>34</xdr:row>
      <xdr:rowOff>16764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74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33291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5519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131191</xdr:rowOff>
    </xdr:from>
    <xdr:to>
      <xdr:col>46</xdr:col>
      <xdr:colOff>38100</xdr:colOff>
      <xdr:row>34</xdr:row>
      <xdr:rowOff>61341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57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77868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56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6985</xdr:rowOff>
    </xdr:from>
    <xdr:to>
      <xdr:col>41</xdr:col>
      <xdr:colOff>101600</xdr:colOff>
      <xdr:row>34</xdr:row>
      <xdr:rowOff>108585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58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125112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61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47752</xdr:rowOff>
    </xdr:from>
    <xdr:to>
      <xdr:col>36</xdr:col>
      <xdr:colOff>165100</xdr:colOff>
      <xdr:row>34</xdr:row>
      <xdr:rowOff>149352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587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165879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565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125938</xdr:rowOff>
    </xdr:from>
    <xdr:to>
      <xdr:col>55</xdr:col>
      <xdr:colOff>0</xdr:colOff>
      <xdr:row>58</xdr:row>
      <xdr:rowOff>131242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10070038"/>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125938</xdr:rowOff>
    </xdr:from>
    <xdr:to>
      <xdr:col>50</xdr:col>
      <xdr:colOff>114300</xdr:colOff>
      <xdr:row>58</xdr:row>
      <xdr:rowOff>132019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10070038"/>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124658</xdr:rowOff>
    </xdr:from>
    <xdr:to>
      <xdr:col>45</xdr:col>
      <xdr:colOff>177800</xdr:colOff>
      <xdr:row>58</xdr:row>
      <xdr:rowOff>132019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10068758"/>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124658</xdr:rowOff>
    </xdr:from>
    <xdr:to>
      <xdr:col>41</xdr:col>
      <xdr:colOff>50800</xdr:colOff>
      <xdr:row>58</xdr:row>
      <xdr:rowOff>131790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10068758"/>
          <a:ext cx="88900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80442</xdr:rowOff>
    </xdr:from>
    <xdr:to>
      <xdr:col>55</xdr:col>
      <xdr:colOff>50800</xdr:colOff>
      <xdr:row>59</xdr:row>
      <xdr:rowOff>10592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2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166819</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39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75138</xdr:rowOff>
    </xdr:from>
    <xdr:to>
      <xdr:col>50</xdr:col>
      <xdr:colOff>165100</xdr:colOff>
      <xdr:row>59</xdr:row>
      <xdr:rowOff>5288</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167865</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11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81219</xdr:rowOff>
    </xdr:from>
    <xdr:to>
      <xdr:col>46</xdr:col>
      <xdr:colOff>38100</xdr:colOff>
      <xdr:row>59</xdr:row>
      <xdr:rowOff>11369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2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2496</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18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73858</xdr:rowOff>
    </xdr:from>
    <xdr:to>
      <xdr:col>41</xdr:col>
      <xdr:colOff>101600</xdr:colOff>
      <xdr:row>59</xdr:row>
      <xdr:rowOff>4008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166585</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10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80990</xdr:rowOff>
    </xdr:from>
    <xdr:to>
      <xdr:col>36</xdr:col>
      <xdr:colOff>165100</xdr:colOff>
      <xdr:row>59</xdr:row>
      <xdr:rowOff>11140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2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2267</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117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13360</xdr:rowOff>
    </xdr:from>
    <xdr:to>
      <xdr:col>55</xdr:col>
      <xdr:colOff>0</xdr:colOff>
      <xdr:row>79</xdr:row>
      <xdr:rowOff>16751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57910"/>
          <a:ext cx="8382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94895</xdr:rowOff>
    </xdr:from>
    <xdr:to>
      <xdr:col>50</xdr:col>
      <xdr:colOff>114300</xdr:colOff>
      <xdr:row>79</xdr:row>
      <xdr:rowOff>13360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467995"/>
          <a:ext cx="889000" cy="8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94895</xdr:rowOff>
    </xdr:from>
    <xdr:to>
      <xdr:col>45</xdr:col>
      <xdr:colOff>177800</xdr:colOff>
      <xdr:row>78</xdr:row>
      <xdr:rowOff>131338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467995"/>
          <a:ext cx="889000" cy="3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131338</xdr:rowOff>
    </xdr:from>
    <xdr:to>
      <xdr:col>41</xdr:col>
      <xdr:colOff>50800</xdr:colOff>
      <xdr:row>78</xdr:row>
      <xdr:rowOff>136519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504438"/>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137401</xdr:rowOff>
    </xdr:from>
    <xdr:to>
      <xdr:col>55</xdr:col>
      <xdr:colOff>50800</xdr:colOff>
      <xdr:row>79</xdr:row>
      <xdr:rowOff>67551</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52328</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2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134010</xdr:rowOff>
    </xdr:from>
    <xdr:to>
      <xdr:col>50</xdr:col>
      <xdr:colOff>165100</xdr:colOff>
      <xdr:row>79</xdr:row>
      <xdr:rowOff>64160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0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55287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59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44095</xdr:rowOff>
    </xdr:from>
    <xdr:to>
      <xdr:col>46</xdr:col>
      <xdr:colOff>38100</xdr:colOff>
      <xdr:row>78</xdr:row>
      <xdr:rowOff>145695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1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136822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0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80538</xdr:rowOff>
    </xdr:from>
    <xdr:to>
      <xdr:col>41</xdr:col>
      <xdr:colOff>101600</xdr:colOff>
      <xdr:row>79</xdr:row>
      <xdr:rowOff>10688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1815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4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85719</xdr:rowOff>
    </xdr:from>
    <xdr:to>
      <xdr:col>36</xdr:col>
      <xdr:colOff>165100</xdr:colOff>
      <xdr:row>79</xdr:row>
      <xdr:rowOff>15869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6996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5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6731</xdr:rowOff>
    </xdr:from>
    <xdr:to>
      <xdr:col>55</xdr:col>
      <xdr:colOff>0</xdr:colOff>
      <xdr:row>99</xdr:row>
      <xdr:rowOff>57062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980281"/>
          <a:ext cx="838200" cy="5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148349</xdr:rowOff>
    </xdr:from>
    <xdr:to>
      <xdr:col>50</xdr:col>
      <xdr:colOff>114300</xdr:colOff>
      <xdr:row>99</xdr:row>
      <xdr:rowOff>6731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950449"/>
          <a:ext cx="889000" cy="2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146672</xdr:rowOff>
    </xdr:from>
    <xdr:to>
      <xdr:col>45</xdr:col>
      <xdr:colOff>177800</xdr:colOff>
      <xdr:row>98</xdr:row>
      <xdr:rowOff>148349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948772"/>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119259</xdr:rowOff>
    </xdr:from>
    <xdr:to>
      <xdr:col>41</xdr:col>
      <xdr:colOff>50800</xdr:colOff>
      <xdr:row>98</xdr:row>
      <xdr:rowOff>146672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921359"/>
          <a:ext cx="889000" cy="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6262</xdr:rowOff>
    </xdr:from>
    <xdr:to>
      <xdr:col>55</xdr:col>
      <xdr:colOff>50800</xdr:colOff>
      <xdr:row>99</xdr:row>
      <xdr:rowOff>107862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92639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89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127381</xdr:rowOff>
    </xdr:from>
    <xdr:to>
      <xdr:col>50</xdr:col>
      <xdr:colOff>165100</xdr:colOff>
      <xdr:row>99</xdr:row>
      <xdr:rowOff>57531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2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48658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2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97549</xdr:rowOff>
    </xdr:from>
    <xdr:to>
      <xdr:col>46</xdr:col>
      <xdr:colOff>38100</xdr:colOff>
      <xdr:row>99</xdr:row>
      <xdr:rowOff>27699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9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18826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9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95872</xdr:rowOff>
    </xdr:from>
    <xdr:to>
      <xdr:col>41</xdr:col>
      <xdr:colOff>101600</xdr:colOff>
      <xdr:row>99</xdr:row>
      <xdr:rowOff>26022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17149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9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68459</xdr:rowOff>
    </xdr:from>
    <xdr:to>
      <xdr:col>36</xdr:col>
      <xdr:colOff>165100</xdr:colOff>
      <xdr:row>98</xdr:row>
      <xdr:rowOff>170059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7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161186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6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55118</xdr:rowOff>
    </xdr:from>
    <xdr:to>
      <xdr:col>85</xdr:col>
      <xdr:colOff>127000</xdr:colOff>
      <xdr:row>37</xdr:row>
      <xdr:rowOff>69566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98768"/>
          <a:ext cx="838200" cy="1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69566</xdr:rowOff>
    </xdr:from>
    <xdr:to>
      <xdr:col>81</xdr:col>
      <xdr:colOff>50800</xdr:colOff>
      <xdr:row>37</xdr:row>
      <xdr:rowOff>76058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13216"/>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41676</xdr:rowOff>
    </xdr:from>
    <xdr:to>
      <xdr:col>76</xdr:col>
      <xdr:colOff>114300</xdr:colOff>
      <xdr:row>37</xdr:row>
      <xdr:rowOff>76058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385326"/>
          <a:ext cx="8890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41676</xdr:rowOff>
    </xdr:from>
    <xdr:to>
      <xdr:col>71</xdr:col>
      <xdr:colOff>177800</xdr:colOff>
      <xdr:row>37</xdr:row>
      <xdr:rowOff>107513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385326"/>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144025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97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4318</xdr:rowOff>
    </xdr:from>
    <xdr:to>
      <xdr:col>85</xdr:col>
      <xdr:colOff>177800</xdr:colOff>
      <xdr:row>37</xdr:row>
      <xdr:rowOff>105918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4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154195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18766</xdr:rowOff>
    </xdr:from>
    <xdr:to>
      <xdr:col>81</xdr:col>
      <xdr:colOff>101600</xdr:colOff>
      <xdr:row>37</xdr:row>
      <xdr:rowOff>120366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6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111493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5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25258</xdr:rowOff>
    </xdr:from>
    <xdr:to>
      <xdr:col>76</xdr:col>
      <xdr:colOff>165100</xdr:colOff>
      <xdr:row>37</xdr:row>
      <xdr:rowOff>126858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6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117985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6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162326</xdr:rowOff>
    </xdr:from>
    <xdr:to>
      <xdr:col>72</xdr:col>
      <xdr:colOff>38100</xdr:colOff>
      <xdr:row>37</xdr:row>
      <xdr:rowOff>92476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3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83603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2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56713</xdr:rowOff>
    </xdr:from>
    <xdr:to>
      <xdr:col>67</xdr:col>
      <xdr:colOff>101600</xdr:colOff>
      <xdr:row>37</xdr:row>
      <xdr:rowOff>158313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0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149440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9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74092</xdr:rowOff>
    </xdr:from>
    <xdr:to>
      <xdr:col>85</xdr:col>
      <xdr:colOff>127000</xdr:colOff>
      <xdr:row>57</xdr:row>
      <xdr:rowOff>150940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46742"/>
          <a:ext cx="838200" cy="7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150940</xdr:rowOff>
    </xdr:from>
    <xdr:to>
      <xdr:col>81</xdr:col>
      <xdr:colOff>50800</xdr:colOff>
      <xdr:row>57</xdr:row>
      <xdr:rowOff>159474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23590"/>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114668</xdr:rowOff>
    </xdr:from>
    <xdr:to>
      <xdr:col>76</xdr:col>
      <xdr:colOff>114300</xdr:colOff>
      <xdr:row>57</xdr:row>
      <xdr:rowOff>159474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9887318"/>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45955</xdr:rowOff>
    </xdr:from>
    <xdr:to>
      <xdr:col>71</xdr:col>
      <xdr:colOff>177800</xdr:colOff>
      <xdr:row>57</xdr:row>
      <xdr:rowOff>114668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18605"/>
          <a:ext cx="889000" cy="6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23292</xdr:rowOff>
    </xdr:from>
    <xdr:to>
      <xdr:col>85</xdr:col>
      <xdr:colOff>177800</xdr:colOff>
      <xdr:row>57</xdr:row>
      <xdr:rowOff>124892</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9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109669</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100140</xdr:rowOff>
    </xdr:from>
    <xdr:to>
      <xdr:col>81</xdr:col>
      <xdr:colOff>101600</xdr:colOff>
      <xdr:row>58</xdr:row>
      <xdr:rowOff>30290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21417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6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108674</xdr:rowOff>
    </xdr:from>
    <xdr:to>
      <xdr:col>76</xdr:col>
      <xdr:colOff>165100</xdr:colOff>
      <xdr:row>58</xdr:row>
      <xdr:rowOff>38824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29951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7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63868</xdr:rowOff>
    </xdr:from>
    <xdr:to>
      <xdr:col>72</xdr:col>
      <xdr:colOff>38100</xdr:colOff>
      <xdr:row>57</xdr:row>
      <xdr:rowOff>165468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156595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2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166605</xdr:rowOff>
    </xdr:from>
    <xdr:to>
      <xdr:col>67</xdr:col>
      <xdr:colOff>101600</xdr:colOff>
      <xdr:row>57</xdr:row>
      <xdr:rowOff>96755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87882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60967</xdr:rowOff>
    </xdr:from>
    <xdr:to>
      <xdr:col>85</xdr:col>
      <xdr:colOff>127000</xdr:colOff>
      <xdr:row>97</xdr:row>
      <xdr:rowOff>79978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91617"/>
          <a:ext cx="838200" cy="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49137</xdr:rowOff>
    </xdr:from>
    <xdr:to>
      <xdr:col>81</xdr:col>
      <xdr:colOff>50800</xdr:colOff>
      <xdr:row>97</xdr:row>
      <xdr:rowOff>60967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679787"/>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38506</xdr:rowOff>
    </xdr:from>
    <xdr:to>
      <xdr:col>76</xdr:col>
      <xdr:colOff>114300</xdr:colOff>
      <xdr:row>97</xdr:row>
      <xdr:rowOff>49137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669156"/>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32792</xdr:rowOff>
    </xdr:from>
    <xdr:to>
      <xdr:col>71</xdr:col>
      <xdr:colOff>177800</xdr:colOff>
      <xdr:row>97</xdr:row>
      <xdr:rowOff>38506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663442"/>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29178</xdr:rowOff>
    </xdr:from>
    <xdr:to>
      <xdr:col>85</xdr:col>
      <xdr:colOff>177800</xdr:colOff>
      <xdr:row>97</xdr:row>
      <xdr:rowOff>130778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6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115555</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7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10167</xdr:rowOff>
    </xdr:from>
    <xdr:to>
      <xdr:col>81</xdr:col>
      <xdr:colOff>101600</xdr:colOff>
      <xdr:row>97</xdr:row>
      <xdr:rowOff>111767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4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102894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7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169787</xdr:rowOff>
    </xdr:from>
    <xdr:to>
      <xdr:col>76</xdr:col>
      <xdr:colOff>165100</xdr:colOff>
      <xdr:row>97</xdr:row>
      <xdr:rowOff>99937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91064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72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159156</xdr:rowOff>
    </xdr:from>
    <xdr:to>
      <xdr:col>72</xdr:col>
      <xdr:colOff>38100</xdr:colOff>
      <xdr:row>97</xdr:row>
      <xdr:rowOff>89306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80433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1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153442</xdr:rowOff>
    </xdr:from>
    <xdr:to>
      <xdr:col>67</xdr:col>
      <xdr:colOff>101600</xdr:colOff>
      <xdr:row>97</xdr:row>
      <xdr:rowOff>83592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74719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0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４５７，５３４円となっている。主な構成項目である民生費は、住民一人当たり２３０，２６３円となっており前年度決算と比較すると５．３％の増となった。主な増要因は、民生費のうち児童福祉費の保育所運営等委託料、社会福祉費の定額減税補足給付金、物価高騰対策給付金等の増となってい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今後も引き続き行財政改革の推進により、事務事業の見直しを図る等コスト削減に努めていく。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住民一人当たり８３，８８２円となっており、前年度決算と比較すると７４．４％の増となった。主な増要因は、性質別歳出における普通建設事業費に当たる清掃関連施設整備工事（資源物処理施設）の増となる。</a:t>
          </a: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総務費は、住民一人当たり５１，７８７円となっており、類似団体平均をわずかに下回る程度で推移している。基幹系システムクラウド使用料の増等があるが、前年度決算からは横ばいとなっている。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標準財政規模に対する財政調整基金残高の割合は、歳出の精査により過度な取崩しを回避しており、前年度対比で２．１３ポイントの増となった。</a:t>
          </a:r>
          <a:endParaRPr kumimoji="1" lang="en-US" altLang="ja-JP"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実質収支額における歳出については、積立金及び公債費が減となったが、投資的経費及び扶助費が増となったことから前年度決算額を上回った。一方で、歳入についても市税及び繰越金が減となったが、国庫支出金、都支出金等が増となったことから前年度決算額を上回り、その結果、標準財政規模に対する実質収支額の割合は、前年度対比１．６４ポイントの増となった。今後も事務事業の見直しや行政経営資源の有効活用による安定的な歳入確保と歳出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東京都小金井市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一般会計、国民健康保険特別会計、介護保険特別会計、後期高齢者医療特別会計、下水道事業会計のすべての会計において、黒字を確保しており、概ね適正な水準を保っている。連結実質赤字比率も黒字となっており、今後も引き続き持続可能かつ自律した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59749825</v>
      </c>
      <c r="BO4" s="436"/>
      <c r="BP4" s="436"/>
      <c r="BQ4" s="436"/>
      <c r="BR4" s="436"/>
      <c r="BS4" s="436"/>
      <c r="BT4" s="436"/>
      <c r="BU4" s="437"/>
      <c r="BV4" s="435">
        <v>53050349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9.4</v>
      </c>
      <c r="CU4" s="576"/>
      <c r="CV4" s="576"/>
      <c r="CW4" s="576"/>
      <c r="CX4" s="576"/>
      <c r="CY4" s="576"/>
      <c r="CZ4" s="576"/>
      <c r="DA4" s="577"/>
      <c r="DB4" s="575">
        <v>7.8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57271339</v>
      </c>
      <c r="BO5" s="407"/>
      <c r="BP5" s="407"/>
      <c r="BQ5" s="407"/>
      <c r="BR5" s="407"/>
      <c r="BS5" s="407"/>
      <c r="BT5" s="407"/>
      <c r="BU5" s="408"/>
      <c r="BV5" s="406">
        <v>51083149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94.2</v>
      </c>
      <c r="CU5" s="404"/>
      <c r="CV5" s="404"/>
      <c r="CW5" s="404"/>
      <c r="CX5" s="404"/>
      <c r="CY5" s="404"/>
      <c r="CZ5" s="404"/>
      <c r="DA5" s="405"/>
      <c r="DB5" s="403">
        <v>93.9</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2478486</v>
      </c>
      <c r="BO6" s="407"/>
      <c r="BP6" s="407"/>
      <c r="BQ6" s="407"/>
      <c r="BR6" s="407"/>
      <c r="BS6" s="407"/>
      <c r="BT6" s="407"/>
      <c r="BU6" s="408"/>
      <c r="BV6" s="406">
        <v>1967200</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94.2</v>
      </c>
      <c r="CU6" s="550"/>
      <c r="CV6" s="550"/>
      <c r="CW6" s="550"/>
      <c r="CX6" s="550"/>
      <c r="CY6" s="550"/>
      <c r="CZ6" s="550"/>
      <c r="DA6" s="551"/>
      <c r="DB6" s="549">
        <v>93.9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68969</v>
      </c>
      <c r="BO7" s="407"/>
      <c r="BP7" s="407"/>
      <c r="BQ7" s="407"/>
      <c r="BR7" s="407"/>
      <c r="BS7" s="407"/>
      <c r="BT7" s="407"/>
      <c r="BU7" s="408"/>
      <c r="BV7" s="406">
        <v>1160</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25662107</v>
      </c>
      <c r="CU7" s="407"/>
      <c r="CV7" s="407"/>
      <c r="CW7" s="407"/>
      <c r="CX7" s="407"/>
      <c r="CY7" s="407"/>
      <c r="CZ7" s="407"/>
      <c r="DA7" s="408"/>
      <c r="DB7" s="406">
        <v>25366952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2409517</v>
      </c>
      <c r="BO8" s="407"/>
      <c r="BP8" s="407"/>
      <c r="BQ8" s="407"/>
      <c r="BR8" s="407"/>
      <c r="BS8" s="407"/>
      <c r="BT8" s="407"/>
      <c r="BU8" s="408"/>
      <c r="BV8" s="406">
        <v>1966040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1.02</v>
      </c>
      <c r="CU8" s="510"/>
      <c r="CV8" s="510"/>
      <c r="CW8" s="510"/>
      <c r="CX8" s="510"/>
      <c r="CY8" s="510"/>
      <c r="CZ8" s="510"/>
      <c r="DA8" s="511"/>
      <c r="DB8" s="509">
        <v>1.01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126074</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443477</v>
      </c>
      <c r="BO9" s="407"/>
      <c r="BP9" s="407"/>
      <c r="BQ9" s="407"/>
      <c r="BR9" s="407"/>
      <c r="BS9" s="407"/>
      <c r="BT9" s="407"/>
      <c r="BU9" s="408"/>
      <c r="BV9" s="406">
        <v>-546575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5.9</v>
      </c>
      <c r="CU9" s="404"/>
      <c r="CV9" s="404"/>
      <c r="CW9" s="404"/>
      <c r="CX9" s="404"/>
      <c r="CY9" s="404"/>
      <c r="CZ9" s="404"/>
      <c r="DA9" s="405"/>
      <c r="DB9" s="403">
        <v>6.4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121396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1482475</v>
      </c>
      <c r="BO10" s="407"/>
      <c r="BP10" s="407"/>
      <c r="BQ10" s="407"/>
      <c r="BR10" s="407"/>
      <c r="BS10" s="407"/>
      <c r="BT10" s="407"/>
      <c r="BU10" s="408"/>
      <c r="BV10" s="406">
        <v>1410587</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125174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850000</v>
      </c>
      <c r="BO12" s="407"/>
      <c r="BP12" s="407"/>
      <c r="BQ12" s="407"/>
      <c r="BR12" s="407"/>
      <c r="BS12" s="407"/>
      <c r="BT12" s="407"/>
      <c r="BU12" s="408"/>
      <c r="BV12" s="406">
        <v>800000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121535</v>
      </c>
      <c r="S13" s="494"/>
      <c r="T13" s="494"/>
      <c r="U13" s="494"/>
      <c r="V13" s="495"/>
      <c r="W13" s="496" t="s">
        <v>131</v>
      </c>
      <c r="X13" s="392"/>
      <c r="Y13" s="392"/>
      <c r="Z13" s="392"/>
      <c r="AA13" s="392"/>
      <c r="AB13" s="393"/>
      <c r="AC13" s="359">
        <v>305</v>
      </c>
      <c r="AD13" s="360"/>
      <c r="AE13" s="360"/>
      <c r="AF13" s="360"/>
      <c r="AG13" s="361"/>
      <c r="AH13" s="359">
        <v>359</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1075952</v>
      </c>
      <c r="BO13" s="407"/>
      <c r="BP13" s="407"/>
      <c r="BQ13" s="407"/>
      <c r="BR13" s="407"/>
      <c r="BS13" s="407"/>
      <c r="BT13" s="407"/>
      <c r="BU13" s="408"/>
      <c r="BV13" s="406">
        <v>64012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1.9</v>
      </c>
      <c r="CU13" s="404"/>
      <c r="CV13" s="404"/>
      <c r="CW13" s="404"/>
      <c r="CX13" s="404"/>
      <c r="CY13" s="404"/>
      <c r="CZ13" s="404"/>
      <c r="DA13" s="405"/>
      <c r="DB13" s="403">
        <v>1.7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124614</v>
      </c>
      <c r="S14" s="494"/>
      <c r="T14" s="494"/>
      <c r="U14" s="494"/>
      <c r="V14" s="495"/>
      <c r="W14" s="497"/>
      <c r="X14" s="395"/>
      <c r="Y14" s="395"/>
      <c r="Z14" s="395"/>
      <c r="AA14" s="395"/>
      <c r="AB14" s="396"/>
      <c r="AC14" s="486">
        <v>0.6</v>
      </c>
      <c r="AD14" s="487"/>
      <c r="AE14" s="487"/>
      <c r="AF14" s="487"/>
      <c r="AG14" s="488"/>
      <c r="AH14" s="486">
        <v>0.7</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121402</v>
      </c>
      <c r="S15" s="494"/>
      <c r="T15" s="494"/>
      <c r="U15" s="494"/>
      <c r="V15" s="495"/>
      <c r="W15" s="496" t="s">
        <v>137</v>
      </c>
      <c r="X15" s="392"/>
      <c r="Y15" s="392"/>
      <c r="Z15" s="392"/>
      <c r="AA15" s="392"/>
      <c r="AB15" s="393"/>
      <c r="AC15" s="359">
        <v>6590</v>
      </c>
      <c r="AD15" s="360"/>
      <c r="AE15" s="360"/>
      <c r="AF15" s="360"/>
      <c r="AG15" s="361"/>
      <c r="AH15" s="359">
        <v>7140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19842520</v>
      </c>
      <c r="BO15" s="436"/>
      <c r="BP15" s="436"/>
      <c r="BQ15" s="436"/>
      <c r="BR15" s="436"/>
      <c r="BS15" s="436"/>
      <c r="BT15" s="436"/>
      <c r="BU15" s="437"/>
      <c r="BV15" s="435">
        <v>19637836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12.6</v>
      </c>
      <c r="AD16" s="487"/>
      <c r="AE16" s="487"/>
      <c r="AF16" s="487"/>
      <c r="AG16" s="488"/>
      <c r="AH16" s="486">
        <v>14.1</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19641683</v>
      </c>
      <c r="BO16" s="407"/>
      <c r="BP16" s="407"/>
      <c r="BQ16" s="407"/>
      <c r="BR16" s="407"/>
      <c r="BS16" s="407"/>
      <c r="BT16" s="407"/>
      <c r="BU16" s="408"/>
      <c r="BV16" s="406">
        <v>18852208</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45598</v>
      </c>
      <c r="AD17" s="360"/>
      <c r="AE17" s="360"/>
      <c r="AF17" s="360"/>
      <c r="AG17" s="361"/>
      <c r="AH17" s="359">
        <v>43064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25662107</v>
      </c>
      <c r="BO17" s="407"/>
      <c r="BP17" s="407"/>
      <c r="BQ17" s="407"/>
      <c r="BR17" s="407"/>
      <c r="BS17" s="407"/>
      <c r="BT17" s="407"/>
      <c r="BU17" s="408"/>
      <c r="BV17" s="406">
        <v>25366952</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11.3</v>
      </c>
      <c r="M18" s="459"/>
      <c r="N18" s="459"/>
      <c r="O18" s="459"/>
      <c r="P18" s="459"/>
      <c r="Q18" s="459"/>
      <c r="R18" s="460"/>
      <c r="S18" s="460"/>
      <c r="T18" s="460"/>
      <c r="U18" s="460"/>
      <c r="V18" s="461"/>
      <c r="W18" s="477"/>
      <c r="X18" s="478"/>
      <c r="Y18" s="478"/>
      <c r="Z18" s="478"/>
      <c r="AA18" s="478"/>
      <c r="AB18" s="502"/>
      <c r="AC18" s="376">
        <v>86.9</v>
      </c>
      <c r="AD18" s="377"/>
      <c r="AE18" s="377"/>
      <c r="AF18" s="377"/>
      <c r="AG18" s="462"/>
      <c r="AH18" s="376">
        <v>85.2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25037114</v>
      </c>
      <c r="BO18" s="407"/>
      <c r="BP18" s="407"/>
      <c r="BQ18" s="407"/>
      <c r="BR18" s="407"/>
      <c r="BS18" s="407"/>
      <c r="BT18" s="407"/>
      <c r="BU18" s="408"/>
      <c r="BV18" s="406">
        <v>24248702</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11157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34393737</v>
      </c>
      <c r="BO19" s="407"/>
      <c r="BP19" s="407"/>
      <c r="BQ19" s="407"/>
      <c r="BR19" s="407"/>
      <c r="BS19" s="407"/>
      <c r="BT19" s="407"/>
      <c r="BU19" s="408"/>
      <c r="BV19" s="406">
        <v>33460294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63182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17222247</v>
      </c>
      <c r="BO22" s="436"/>
      <c r="BP22" s="436"/>
      <c r="BQ22" s="436"/>
      <c r="BR22" s="436"/>
      <c r="BS22" s="436"/>
      <c r="BT22" s="436"/>
      <c r="BU22" s="437"/>
      <c r="BV22" s="435">
        <v>15564127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9931855</v>
      </c>
      <c r="BO23" s="407"/>
      <c r="BP23" s="407"/>
      <c r="BQ23" s="407"/>
      <c r="BR23" s="407"/>
      <c r="BS23" s="407"/>
      <c r="BT23" s="407"/>
      <c r="BU23" s="408"/>
      <c r="BV23" s="406">
        <v>7453259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9650</v>
      </c>
      <c r="R24" s="360"/>
      <c r="S24" s="360"/>
      <c r="T24" s="360"/>
      <c r="U24" s="360"/>
      <c r="V24" s="361"/>
      <c r="W24" s="449"/>
      <c r="X24" s="386"/>
      <c r="Y24" s="387"/>
      <c r="Z24" s="362" t="s">
        <v>162</v>
      </c>
      <c r="AA24" s="363"/>
      <c r="AB24" s="363"/>
      <c r="AC24" s="363"/>
      <c r="AD24" s="363"/>
      <c r="AE24" s="363"/>
      <c r="AF24" s="363"/>
      <c r="AG24" s="364"/>
      <c r="AH24" s="359">
        <v>597</v>
      </c>
      <c r="AI24" s="360"/>
      <c r="AJ24" s="360"/>
      <c r="AK24" s="360"/>
      <c r="AL24" s="361"/>
      <c r="AM24" s="359">
        <v>1877565</v>
      </c>
      <c r="AN24" s="360"/>
      <c r="AO24" s="360"/>
      <c r="AP24" s="360"/>
      <c r="AQ24" s="360"/>
      <c r="AR24" s="361"/>
      <c r="AS24" s="359">
        <v>3145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14588674</v>
      </c>
      <c r="BO24" s="407"/>
      <c r="BP24" s="407"/>
      <c r="BQ24" s="407"/>
      <c r="BR24" s="407"/>
      <c r="BS24" s="407"/>
      <c r="BT24" s="407"/>
      <c r="BU24" s="408"/>
      <c r="BV24" s="406">
        <v>12334679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8250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25209235</v>
      </c>
      <c r="BO25" s="436"/>
      <c r="BP25" s="436"/>
      <c r="BQ25" s="436"/>
      <c r="BR25" s="436"/>
      <c r="BS25" s="436"/>
      <c r="BT25" s="436"/>
      <c r="BU25" s="437"/>
      <c r="BV25" s="435">
        <v>10060728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7650</v>
      </c>
      <c r="R26" s="360"/>
      <c r="S26" s="360"/>
      <c r="T26" s="360"/>
      <c r="U26" s="360"/>
      <c r="V26" s="361"/>
      <c r="W26" s="449"/>
      <c r="X26" s="386"/>
      <c r="Y26" s="387"/>
      <c r="Z26" s="362" t="s">
        <v>168</v>
      </c>
      <c r="AA26" s="417"/>
      <c r="AB26" s="417"/>
      <c r="AC26" s="417"/>
      <c r="AD26" s="417"/>
      <c r="AE26" s="417"/>
      <c r="AF26" s="417"/>
      <c r="AG26" s="418"/>
      <c r="AH26" s="359">
        <v>36</v>
      </c>
      <c r="AI26" s="360"/>
      <c r="AJ26" s="360"/>
      <c r="AK26" s="360"/>
      <c r="AL26" s="361"/>
      <c r="AM26" s="359">
        <v>114300</v>
      </c>
      <c r="AN26" s="360"/>
      <c r="AO26" s="360"/>
      <c r="AP26" s="360"/>
      <c r="AQ26" s="360"/>
      <c r="AR26" s="361"/>
      <c r="AS26" s="359">
        <v>3175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v>
      </c>
      <c r="BO26" s="407"/>
      <c r="BP26" s="407"/>
      <c r="BQ26" s="407"/>
      <c r="BR26" s="407"/>
      <c r="BS26" s="407"/>
      <c r="BT26" s="407"/>
      <c r="BU26" s="408"/>
      <c r="BV26" s="406">
        <v>60000</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5750</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65</v>
      </c>
      <c r="BO27" s="441"/>
      <c r="BP27" s="441"/>
      <c r="BQ27" s="441"/>
      <c r="BR27" s="441"/>
      <c r="BS27" s="441"/>
      <c r="BT27" s="441"/>
      <c r="BU27" s="442"/>
      <c r="BV27" s="440">
        <v>65</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5200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7937339</v>
      </c>
      <c r="BO28" s="436"/>
      <c r="BP28" s="436"/>
      <c r="BQ28" s="436"/>
      <c r="BR28" s="436"/>
      <c r="BS28" s="436"/>
      <c r="BT28" s="436"/>
      <c r="BU28" s="437"/>
      <c r="BV28" s="435">
        <v>7304864</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22</v>
      </c>
      <c r="M29" s="360"/>
      <c r="N29" s="360"/>
      <c r="O29" s="360"/>
      <c r="P29" s="361"/>
      <c r="Q29" s="359">
        <v>4900</v>
      </c>
      <c r="R29" s="360"/>
      <c r="S29" s="360"/>
      <c r="T29" s="360"/>
      <c r="U29" s="360"/>
      <c r="V29" s="361"/>
      <c r="W29" s="450"/>
      <c r="X29" s="451"/>
      <c r="Y29" s="452"/>
      <c r="Z29" s="362" t="s">
        <v>178</v>
      </c>
      <c r="AA29" s="363"/>
      <c r="AB29" s="363"/>
      <c r="AC29" s="363"/>
      <c r="AD29" s="363"/>
      <c r="AE29" s="363"/>
      <c r="AF29" s="363"/>
      <c r="AG29" s="364"/>
      <c r="AH29" s="359">
        <v>599</v>
      </c>
      <c r="AI29" s="360"/>
      <c r="AJ29" s="360"/>
      <c r="AK29" s="360"/>
      <c r="AL29" s="361"/>
      <c r="AM29" s="359">
        <v>1886881</v>
      </c>
      <c r="AN29" s="360"/>
      <c r="AO29" s="360"/>
      <c r="AP29" s="360"/>
      <c r="AQ29" s="360"/>
      <c r="AR29" s="361"/>
      <c r="AS29" s="359">
        <v>3150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97.6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6378942</v>
      </c>
      <c r="BO30" s="441"/>
      <c r="BP30" s="441"/>
      <c r="BQ30" s="441"/>
      <c r="BR30" s="441"/>
      <c r="BS30" s="441"/>
      <c r="BT30" s="441"/>
      <c r="BU30" s="442"/>
      <c r="BV30" s="440">
        <v>6873657</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東京たま広域資源循環組合</v>
      </c>
      <c r="BZ34" s="355"/>
      <c r="CA34" s="355"/>
      <c r="CB34" s="355"/>
      <c r="CC34" s="355"/>
      <c r="CD34" s="355"/>
      <c r="CE34" s="355"/>
      <c r="CF34" s="355"/>
      <c r="CG34" s="355"/>
      <c r="CH34" s="355"/>
      <c r="CI34" s="355"/>
      <c r="CJ34" s="355"/>
      <c r="CK34" s="355"/>
      <c r="CL34" s="355"/>
      <c r="CM34" s="355"/>
      <c r="CN34" s="163"/>
      <c r="CO34" s="354">
        <f>IF(CQ34="","",MAX(C34:D43,U34:V43,AM34:AN43,BE34:BF43,BW34:BX43)+1)</f>
        <v>16</v>
      </c>
      <c r="CP34" s="354"/>
      <c r="CQ34" s="355" t="str">
        <f>IF('各会計、関係団体の財政状況及び健全化判断比率'!BS7="","",'各会計、関係団体の財政状況及び健全化判断比率'!BS7)</f>
        <v>小金井市体育協会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湖南衛生組合</v>
      </c>
      <c r="BZ35" s="355"/>
      <c r="CA35" s="355"/>
      <c r="CB35" s="355"/>
      <c r="CC35" s="355"/>
      <c r="CD35" s="355"/>
      <c r="CE35" s="355"/>
      <c r="CF35" s="355"/>
      <c r="CG35" s="355"/>
      <c r="CH35" s="355"/>
      <c r="CI35" s="355"/>
      <c r="CJ35" s="355"/>
      <c r="CK35" s="355"/>
      <c r="CL35" s="355"/>
      <c r="CM35" s="355"/>
      <c r="CN35" s="163"/>
      <c r="CO35" s="354">
        <f t="shared" ref="CO35:CO43" si="3">IF(CQ35="","",CO34+1)</f>
        <v>17</v>
      </c>
      <c r="CP35" s="354"/>
      <c r="CQ35" s="355" t="str">
        <f>IF('各会計、関係団体の財政状況及び健全化判断比率'!BS8="","",'各会計、関係団体の財政状況及び健全化判断比率'!BS8)</f>
        <v>小金井市土地開発公社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東京都十一市競輪事業組合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東京都六市競艇事業組合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東京市町村総合事務組合（一般会計）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東京市町村総合事務組合（交通災害共済事業特別会計）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12</v>
      </c>
      <c r="BX40" s="354"/>
      <c r="BY40" s="355" t="str">
        <f>IF('各会計、関係団体の財政状況及び健全化判断比率'!B74="","",'各会計、関係団体の財政状況及び健全化判断比率'!B74)</f>
        <v>昭和病院企業団</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13</v>
      </c>
      <c r="BX41" s="354"/>
      <c r="BY41" s="355" t="str">
        <f>IF('各会計、関係団体の財政状況及び健全化判断比率'!B75="","",'各会計、関係団体の財政状況及び健全化判断比率'!B75)</f>
        <v>東京都後期高齢者医療広域連合（一般会計）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14</v>
      </c>
      <c r="BX42" s="354"/>
      <c r="BY42" s="355" t="str">
        <f>IF('各会計、関係団体の財政状況及び健全化判断比率'!B76="","",'各会計、関係団体の財政状況及び健全化判断比率'!B76)</f>
        <v>東京都後期高齢者医療広域連合（後期高齢者医療特別会計）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15</v>
      </c>
      <c r="BX43" s="354"/>
      <c r="BY43" s="355" t="str">
        <f>IF('各会計、関係団体の財政状況及び健全化判断比率'!B77="","",'各会計、関係団体の財政状況及び健全化判断比率'!B77)</f>
        <v>浅川清流環境組合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KtJFinomkwnUmlOQG3tJfTpXX6PKjeFUE+83ybdW2RqVQVbM+G0flGGv2QxWBlj4Ik0ye9uG8A7K21jkvB07Sw==" saltValue="QLOzHG+Zp44g/9HaAeVB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v>7.84</v>
      </c>
      <c r="G34" s="33">
        <v>7.75</v>
      </c>
      <c r="H34" s="33">
        <v>10.38</v>
      </c>
      <c r="I34" s="33">
        <v>7.75</v>
      </c>
      <c r="J34" s="34">
        <v>9.3800000000000008</v>
      </c>
      <c r="K34" s="22"/>
      <c r="L34" s="22"/>
      <c r="M34" s="22"/>
      <c r="N34" s="22"/>
      <c r="O34" s="22"/>
      <c r="P34" s="22"/>
    </row>
    <row r="35" spans="1:16" ht="39" customHeight="1" x14ac:dyDescent="0.2">
      <c r="A35" s="22"/>
      <c r="B35" s="35"/>
      <c r="C35" s="1132" t="s">
        <v>530</v>
      </c>
      <c r="D35" s="1132"/>
      <c r="E35" s="1133"/>
      <c r="F35" s="36">
        <v>2.58</v>
      </c>
      <c r="G35" s="37">
        <v>2.96</v>
      </c>
      <c r="H35" s="37">
        <v>3.25</v>
      </c>
      <c r="I35" s="37">
        <v>3.07</v>
      </c>
      <c r="J35" s="38">
        <v>3.53</v>
      </c>
      <c r="K35" s="22"/>
      <c r="L35" s="22"/>
      <c r="M35" s="22"/>
      <c r="N35" s="22"/>
      <c r="O35" s="22"/>
      <c r="P35" s="22"/>
    </row>
    <row r="36" spans="1:16" ht="39" customHeight="1" x14ac:dyDescent="0.2">
      <c r="A36" s="22"/>
      <c r="B36" s="35"/>
      <c r="C36" s="1132" t="s">
        <v>531</v>
      </c>
      <c r="D36" s="1132"/>
      <c r="E36" s="1133"/>
      <c r="F36" s="36">
        <v>0.17</v>
      </c>
      <c r="G36" s="37">
        <v>0.42</v>
      </c>
      <c r="H36" s="37">
        <v>0.37</v>
      </c>
      <c r="I36" s="37">
        <v>0.22</v>
      </c>
      <c r="J36" s="38">
        <v>0.77</v>
      </c>
      <c r="K36" s="22"/>
      <c r="L36" s="22"/>
      <c r="M36" s="22"/>
      <c r="N36" s="22"/>
      <c r="O36" s="22"/>
      <c r="P36" s="22"/>
    </row>
    <row r="37" spans="1:16" ht="39" customHeight="1" x14ac:dyDescent="0.2">
      <c r="A37" s="22"/>
      <c r="B37" s="35"/>
      <c r="C37" s="1132" t="s">
        <v>532</v>
      </c>
      <c r="D37" s="1132"/>
      <c r="E37" s="1133"/>
      <c r="F37" s="36">
        <v>0.52</v>
      </c>
      <c r="G37" s="37">
        <v>0.76</v>
      </c>
      <c r="H37" s="37">
        <v>0.84</v>
      </c>
      <c r="I37" s="37">
        <v>0.27</v>
      </c>
      <c r="J37" s="38">
        <v>0.51</v>
      </c>
      <c r="K37" s="22"/>
      <c r="L37" s="22"/>
      <c r="M37" s="22"/>
      <c r="N37" s="22"/>
      <c r="O37" s="22"/>
      <c r="P37" s="22"/>
    </row>
    <row r="38" spans="1:16" ht="39" customHeight="1" x14ac:dyDescent="0.2">
      <c r="A38" s="22"/>
      <c r="B38" s="35"/>
      <c r="C38" s="1132" t="s">
        <v>533</v>
      </c>
      <c r="D38" s="1132"/>
      <c r="E38" s="1133"/>
      <c r="F38" s="36">
        <v>0.14000000000000001</v>
      </c>
      <c r="G38" s="37">
        <v>0.21</v>
      </c>
      <c r="H38" s="37">
        <v>0.2</v>
      </c>
      <c r="I38" s="37">
        <v>0.55000000000000004</v>
      </c>
      <c r="J38" s="38">
        <v>0.22</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534</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535</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LFHkCPKdPcGaG+i0VcdJv0d+6quO/UBNu53CHNu92NThln2+qwImus4XBjx8BbKSNhKObFFRdZEH5UvHEBImw==" saltValue="fN+p0+96vjvX2KwoUpqk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2305</v>
      </c>
      <c r="L45" s="58">
        <v>2282</v>
      </c>
      <c r="M45" s="58">
        <v>2215</v>
      </c>
      <c r="N45" s="58">
        <v>2135</v>
      </c>
      <c r="O45" s="59">
        <v>2018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117</v>
      </c>
      <c r="L48" s="62">
        <v>111</v>
      </c>
      <c r="M48" s="62">
        <v>106</v>
      </c>
      <c r="N48" s="62">
        <v>100</v>
      </c>
      <c r="O48" s="63">
        <v>95</v>
      </c>
      <c r="P48" s="46"/>
      <c r="Q48" s="46"/>
      <c r="R48" s="46"/>
      <c r="S48" s="46"/>
      <c r="T48" s="46"/>
      <c r="U48" s="46"/>
    </row>
    <row r="49" spans="1:21" ht="30.75" customHeight="1" x14ac:dyDescent="0.2">
      <c r="A49" s="46"/>
      <c r="B49" s="1163"/>
      <c r="C49" s="1164"/>
      <c r="D49" s="60"/>
      <c r="E49" s="1140" t="s">
        <v>14</v>
      </c>
      <c r="F49" s="1140"/>
      <c r="G49" s="1140"/>
      <c r="H49" s="1140"/>
      <c r="I49" s="1140"/>
      <c r="J49" s="1141"/>
      <c r="K49" s="61">
        <v>21</v>
      </c>
      <c r="L49" s="62">
        <v>14</v>
      </c>
      <c r="M49" s="62">
        <v>73</v>
      </c>
      <c r="N49" s="62">
        <v>317</v>
      </c>
      <c r="O49" s="63">
        <v>278</v>
      </c>
      <c r="P49" s="46"/>
      <c r="Q49" s="46"/>
      <c r="R49" s="46"/>
      <c r="S49" s="46"/>
      <c r="T49" s="46"/>
      <c r="U49" s="46"/>
    </row>
    <row r="50" spans="1:21" ht="30.75" customHeight="1" x14ac:dyDescent="0.2">
      <c r="A50" s="46"/>
      <c r="B50" s="1163"/>
      <c r="C50" s="1164"/>
      <c r="D50" s="60"/>
      <c r="E50" s="1140" t="s">
        <v>15</v>
      </c>
      <c r="F50" s="1140"/>
      <c r="G50" s="1140"/>
      <c r="H50" s="1140"/>
      <c r="I50" s="1140"/>
      <c r="J50" s="1141"/>
      <c r="K50" s="61">
        <v>5</v>
      </c>
      <c r="L50" s="62">
        <v>5</v>
      </c>
      <c r="M50" s="62">
        <v>3</v>
      </c>
      <c r="N50" s="62">
        <v>7</v>
      </c>
      <c r="O50" s="63">
        <v>60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2128</v>
      </c>
      <c r="L52" s="62">
        <v>1986</v>
      </c>
      <c r="M52" s="62">
        <v>2074</v>
      </c>
      <c r="N52" s="62">
        <v>2045</v>
      </c>
      <c r="O52" s="63">
        <v>1874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320</v>
      </c>
      <c r="L53" s="67">
        <v>426</v>
      </c>
      <c r="M53" s="67">
        <v>323</v>
      </c>
      <c r="N53" s="67">
        <v>514</v>
      </c>
      <c r="O53" s="68">
        <v>577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16SfhHqCCT6pSSzv5mhsOW32UTt7mwL57vpajPkV+UneqGafqBVQDL0AO10M0iQzqRhMpoiXQF6D3bCWDD+Ufg==" saltValue="4vidORefK4o4jtc016i7n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19283</v>
      </c>
      <c r="J41" s="331">
        <v>17986</v>
      </c>
      <c r="K41" s="331">
        <v>16867</v>
      </c>
      <c r="L41" s="331">
        <v>15564</v>
      </c>
      <c r="M41" s="332">
        <v>17222</v>
      </c>
    </row>
    <row r="42" spans="2:13" ht="27.75" customHeight="1" x14ac:dyDescent="0.2">
      <c r="B42" s="1171"/>
      <c r="C42" s="1172"/>
      <c r="D42" s="104"/>
      <c r="E42" s="1175" t="s">
        <v>32</v>
      </c>
      <c r="F42" s="1175"/>
      <c r="G42" s="1175"/>
      <c r="H42" s="1176"/>
      <c r="I42" s="333">
        <v>637</v>
      </c>
      <c r="J42" s="334">
        <v>218</v>
      </c>
      <c r="K42" s="334">
        <v>139</v>
      </c>
      <c r="L42" s="334">
        <v>895</v>
      </c>
      <c r="M42" s="335">
        <v>1068</v>
      </c>
    </row>
    <row r="43" spans="2:13" ht="27.75" customHeight="1" x14ac:dyDescent="0.2">
      <c r="B43" s="1171"/>
      <c r="C43" s="1172"/>
      <c r="D43" s="104"/>
      <c r="E43" s="1175" t="s">
        <v>33</v>
      </c>
      <c r="F43" s="1175"/>
      <c r="G43" s="1175"/>
      <c r="H43" s="1176"/>
      <c r="I43" s="333">
        <v>877</v>
      </c>
      <c r="J43" s="334">
        <v>894</v>
      </c>
      <c r="K43" s="334">
        <v>899</v>
      </c>
      <c r="L43" s="334">
        <v>818</v>
      </c>
      <c r="M43" s="335">
        <v>840</v>
      </c>
    </row>
    <row r="44" spans="2:13" ht="27.75" customHeight="1" x14ac:dyDescent="0.2">
      <c r="B44" s="1171"/>
      <c r="C44" s="1172"/>
      <c r="D44" s="104"/>
      <c r="E44" s="1175" t="s">
        <v>34</v>
      </c>
      <c r="F44" s="1175"/>
      <c r="G44" s="1175"/>
      <c r="H44" s="1176"/>
      <c r="I44" s="333">
        <v>3864</v>
      </c>
      <c r="J44" s="334">
        <v>3853</v>
      </c>
      <c r="K44" s="334">
        <v>3774</v>
      </c>
      <c r="L44" s="334">
        <v>3455</v>
      </c>
      <c r="M44" s="335">
        <v>3130</v>
      </c>
    </row>
    <row r="45" spans="2:13" ht="27.75" customHeight="1" x14ac:dyDescent="0.2">
      <c r="B45" s="1171"/>
      <c r="C45" s="1172"/>
      <c r="D45" s="104"/>
      <c r="E45" s="1175" t="s">
        <v>35</v>
      </c>
      <c r="F45" s="1175"/>
      <c r="G45" s="1175"/>
      <c r="H45" s="1176"/>
      <c r="I45" s="333">
        <v>4255</v>
      </c>
      <c r="J45" s="334">
        <v>4334</v>
      </c>
      <c r="K45" s="334">
        <v>4399</v>
      </c>
      <c r="L45" s="334">
        <v>4327</v>
      </c>
      <c r="M45" s="335">
        <v>4378</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10440</v>
      </c>
      <c r="J50" s="334">
        <v>13229</v>
      </c>
      <c r="K50" s="334">
        <v>13204</v>
      </c>
      <c r="L50" s="334">
        <v>14660</v>
      </c>
      <c r="M50" s="335">
        <v>14684</v>
      </c>
    </row>
    <row r="51" spans="2:13" ht="27.75" customHeight="1" x14ac:dyDescent="0.2">
      <c r="B51" s="1171"/>
      <c r="C51" s="1172"/>
      <c r="D51" s="104"/>
      <c r="E51" s="1175" t="s">
        <v>42</v>
      </c>
      <c r="F51" s="1175"/>
      <c r="G51" s="1175"/>
      <c r="H51" s="1176"/>
      <c r="I51" s="333">
        <v>6508</v>
      </c>
      <c r="J51" s="334">
        <v>7023</v>
      </c>
      <c r="K51" s="334">
        <v>7993</v>
      </c>
      <c r="L51" s="334">
        <v>7867</v>
      </c>
      <c r="M51" s="335">
        <v>8049</v>
      </c>
    </row>
    <row r="52" spans="2:13" ht="27.75" customHeight="1" x14ac:dyDescent="0.2">
      <c r="B52" s="1173"/>
      <c r="C52" s="1174"/>
      <c r="D52" s="104"/>
      <c r="E52" s="1175" t="s">
        <v>43</v>
      </c>
      <c r="F52" s="1175"/>
      <c r="G52" s="1175"/>
      <c r="H52" s="1176"/>
      <c r="I52" s="333">
        <v>8908</v>
      </c>
      <c r="J52" s="334">
        <v>8209</v>
      </c>
      <c r="K52" s="334">
        <v>7416</v>
      </c>
      <c r="L52" s="334">
        <v>6630</v>
      </c>
      <c r="M52" s="335">
        <v>7322</v>
      </c>
    </row>
    <row r="53" spans="2:13" ht="27.75" customHeight="1" thickBot="1" x14ac:dyDescent="0.25">
      <c r="B53" s="1177" t="s">
        <v>19</v>
      </c>
      <c r="C53" s="1178"/>
      <c r="D53" s="108"/>
      <c r="E53" s="1179" t="s">
        <v>44</v>
      </c>
      <c r="F53" s="1179"/>
      <c r="G53" s="1179"/>
      <c r="H53" s="1180"/>
      <c r="I53" s="336">
        <v>3059</v>
      </c>
      <c r="J53" s="337">
        <v>-1175</v>
      </c>
      <c r="K53" s="337">
        <v>-2535</v>
      </c>
      <c r="L53" s="337">
        <v>-4098</v>
      </c>
      <c r="M53" s="338">
        <v>-3415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HukrnoztKFD/pw09dtGNfy4C3QA2Z/KmWK5s82H1Dwjhw2U4LwZEQN5ZwC+crLXQLa+hVZaQBCnromVe8+Sow==" saltValue="fPHrMy9E3y6+0WvNxfPsx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6694</v>
      </c>
      <c r="G55" s="339">
        <v>7305</v>
      </c>
      <c r="H55" s="340">
        <v>7937</v>
      </c>
    </row>
    <row r="56" spans="2:8" ht="52.5" customHeight="1" x14ac:dyDescent="0.2">
      <c r="B56" s="120"/>
      <c r="C56" s="1198" t="s">
        <v>47</v>
      </c>
      <c r="D56" s="1198"/>
      <c r="E56" s="1199"/>
      <c r="F56" s="341" t="s">
        <v>486</v>
      </c>
      <c r="G56" s="341" t="s">
        <v>486</v>
      </c>
      <c r="H56" s="342" t="s">
        <v>486</v>
      </c>
    </row>
    <row r="57" spans="2:8" ht="53.25" customHeight="1" x14ac:dyDescent="0.2">
      <c r="B57" s="120"/>
      <c r="C57" s="1200" t="s">
        <v>48</v>
      </c>
      <c r="D57" s="1200"/>
      <c r="E57" s="1201"/>
      <c r="F57" s="343">
        <v>5926</v>
      </c>
      <c r="G57" s="343">
        <v>6874</v>
      </c>
      <c r="H57" s="344">
        <v>6379</v>
      </c>
    </row>
    <row r="58" spans="2:8" ht="45.75" customHeight="1" x14ac:dyDescent="0.2">
      <c r="B58" s="121"/>
      <c r="C58" s="1188" t="s">
        <v>554</v>
      </c>
      <c r="D58" s="1189"/>
      <c r="E58" s="1190"/>
      <c r="F58" s="345">
        <v>2840</v>
      </c>
      <c r="G58" s="345">
        <v>3235</v>
      </c>
      <c r="H58" s="346">
        <v>3368</v>
      </c>
    </row>
    <row r="59" spans="2:8" ht="45.75" customHeight="1" x14ac:dyDescent="0.2">
      <c r="B59" s="121"/>
      <c r="C59" s="1188" t="s">
        <v>555</v>
      </c>
      <c r="D59" s="1189"/>
      <c r="E59" s="1190"/>
      <c r="F59" s="345">
        <v>1157</v>
      </c>
      <c r="G59" s="345">
        <v>1268</v>
      </c>
      <c r="H59" s="346">
        <v>1115</v>
      </c>
    </row>
    <row r="60" spans="2:8" ht="45.75" customHeight="1" x14ac:dyDescent="0.2">
      <c r="B60" s="121"/>
      <c r="C60" s="1188" t="s">
        <v>556</v>
      </c>
      <c r="D60" s="1189"/>
      <c r="E60" s="1190"/>
      <c r="F60" s="345">
        <v>959</v>
      </c>
      <c r="G60" s="345">
        <v>959</v>
      </c>
      <c r="H60" s="346">
        <v>946</v>
      </c>
    </row>
    <row r="61" spans="2:8" ht="45.75" customHeight="1" x14ac:dyDescent="0.2">
      <c r="B61" s="121"/>
      <c r="C61" s="1188" t="s">
        <v>557</v>
      </c>
      <c r="D61" s="1189"/>
      <c r="E61" s="1190"/>
      <c r="F61" s="345">
        <v>300</v>
      </c>
      <c r="G61" s="345">
        <v>568</v>
      </c>
      <c r="H61" s="346">
        <v>659</v>
      </c>
    </row>
    <row r="62" spans="2:8" ht="45.75" customHeight="1" thickBot="1" x14ac:dyDescent="0.25">
      <c r="B62" s="122"/>
      <c r="C62" s="1191" t="s">
        <v>558</v>
      </c>
      <c r="D62" s="1192"/>
      <c r="E62" s="1193"/>
      <c r="F62" s="347">
        <v>153</v>
      </c>
      <c r="G62" s="347">
        <v>135</v>
      </c>
      <c r="H62" s="348">
        <v>142</v>
      </c>
    </row>
    <row r="63" spans="2:8" ht="52.5" customHeight="1" thickBot="1" x14ac:dyDescent="0.25">
      <c r="B63" s="123"/>
      <c r="C63" s="1194" t="s">
        <v>49</v>
      </c>
      <c r="D63" s="1194"/>
      <c r="E63" s="1195"/>
      <c r="F63" s="349">
        <v>12621</v>
      </c>
      <c r="G63" s="349">
        <v>14179</v>
      </c>
      <c r="H63" s="350">
        <v>14316</v>
      </c>
    </row>
    <row r="64" spans="2:8" ht="13.2" x14ac:dyDescent="0.2"/>
  </sheetData>
  <sheetProtection algorithmName="SHA-512" hashValue="6ls3r+kQwI1wRQqZDOEFhvAiLj3PurNsu3MwAao+cTXkX1lyUZpL2tgE9Z1L8YCIi+ZWflIAE4DUSIuIsw4urA==" saltValue="xHevgt4wGbD3NB6tW/Lq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30405</v>
      </c>
      <c r="E3" s="142"/>
      <c r="F3" s="143">
        <v>44161</v>
      </c>
      <c r="G3" s="144"/>
      <c r="H3" s="145"/>
    </row>
    <row r="4" spans="1:8" x14ac:dyDescent="0.2">
      <c r="A4" s="146"/>
      <c r="B4" s="147"/>
      <c r="C4" s="148"/>
      <c r="D4" s="149">
        <v>18587</v>
      </c>
      <c r="E4" s="150"/>
      <c r="F4" s="151">
        <v>23644</v>
      </c>
      <c r="G4" s="152"/>
      <c r="H4" s="153"/>
    </row>
    <row r="5" spans="1:8" x14ac:dyDescent="0.2">
      <c r="A5" s="134" t="s">
        <v>518</v>
      </c>
      <c r="B5" s="139"/>
      <c r="C5" s="140"/>
      <c r="D5" s="141">
        <v>27489</v>
      </c>
      <c r="E5" s="142"/>
      <c r="F5" s="143">
        <v>43955</v>
      </c>
      <c r="G5" s="144"/>
      <c r="H5" s="145"/>
    </row>
    <row r="6" spans="1:8" x14ac:dyDescent="0.2">
      <c r="A6" s="146"/>
      <c r="B6" s="147"/>
      <c r="C6" s="148"/>
      <c r="D6" s="149">
        <v>17809</v>
      </c>
      <c r="E6" s="150"/>
      <c r="F6" s="151">
        <v>21318</v>
      </c>
      <c r="G6" s="152"/>
      <c r="H6" s="153"/>
    </row>
    <row r="7" spans="1:8" x14ac:dyDescent="0.2">
      <c r="A7" s="134" t="s">
        <v>519</v>
      </c>
      <c r="B7" s="139"/>
      <c r="C7" s="140"/>
      <c r="D7" s="141">
        <v>23901</v>
      </c>
      <c r="E7" s="142"/>
      <c r="F7" s="143">
        <v>41921</v>
      </c>
      <c r="G7" s="144"/>
      <c r="H7" s="145"/>
    </row>
    <row r="8" spans="1:8" x14ac:dyDescent="0.2">
      <c r="A8" s="146"/>
      <c r="B8" s="147"/>
      <c r="C8" s="148"/>
      <c r="D8" s="149">
        <v>15528</v>
      </c>
      <c r="E8" s="150"/>
      <c r="F8" s="151">
        <v>21655</v>
      </c>
      <c r="G8" s="152"/>
      <c r="H8" s="153"/>
    </row>
    <row r="9" spans="1:8" x14ac:dyDescent="0.2">
      <c r="A9" s="134" t="s">
        <v>520</v>
      </c>
      <c r="B9" s="139"/>
      <c r="C9" s="140"/>
      <c r="D9" s="141">
        <v>18729</v>
      </c>
      <c r="E9" s="142"/>
      <c r="F9" s="143">
        <v>44585</v>
      </c>
      <c r="G9" s="144"/>
      <c r="H9" s="145"/>
    </row>
    <row r="10" spans="1:8" x14ac:dyDescent="0.2">
      <c r="A10" s="146"/>
      <c r="B10" s="147"/>
      <c r="C10" s="148"/>
      <c r="D10" s="149">
        <v>9682</v>
      </c>
      <c r="E10" s="150"/>
      <c r="F10" s="151">
        <v>23077</v>
      </c>
      <c r="G10" s="152"/>
      <c r="H10" s="153"/>
    </row>
    <row r="11" spans="1:8" x14ac:dyDescent="0.2">
      <c r="A11" s="134" t="s">
        <v>521</v>
      </c>
      <c r="B11" s="139"/>
      <c r="C11" s="140"/>
      <c r="D11" s="141">
        <v>60141</v>
      </c>
      <c r="E11" s="142"/>
      <c r="F11" s="143">
        <v>49779</v>
      </c>
      <c r="G11" s="144"/>
      <c r="H11" s="145"/>
    </row>
    <row r="12" spans="1:8" x14ac:dyDescent="0.2">
      <c r="A12" s="146"/>
      <c r="B12" s="147"/>
      <c r="C12" s="154"/>
      <c r="D12" s="149">
        <v>13025</v>
      </c>
      <c r="E12" s="150"/>
      <c r="F12" s="151">
        <v>28921</v>
      </c>
      <c r="G12" s="152"/>
      <c r="H12" s="153"/>
    </row>
    <row r="13" spans="1:8" x14ac:dyDescent="0.2">
      <c r="A13" s="134"/>
      <c r="B13" s="139"/>
      <c r="C13" s="140"/>
      <c r="D13" s="141">
        <v>32133</v>
      </c>
      <c r="E13" s="142"/>
      <c r="F13" s="143">
        <v>44880</v>
      </c>
      <c r="G13" s="155"/>
      <c r="H13" s="145"/>
    </row>
    <row r="14" spans="1:8" x14ac:dyDescent="0.2">
      <c r="A14" s="146"/>
      <c r="B14" s="147"/>
      <c r="C14" s="148"/>
      <c r="D14" s="149">
        <v>14926</v>
      </c>
      <c r="E14" s="150"/>
      <c r="F14" s="151">
        <v>23723</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7.85</v>
      </c>
      <c r="C19" s="156">
        <f>ROUND(VALUE(SUBSTITUTE(実質収支比率等に係る経年分析!G$48,"▲","-")),2)</f>
        <v>7.76</v>
      </c>
      <c r="D19" s="156">
        <f>ROUND(VALUE(SUBSTITUTE(実質収支比率等に係る経年分析!H$48,"▲","-")),2)</f>
        <v>10.39</v>
      </c>
      <c r="E19" s="156">
        <f>ROUND(VALUE(SUBSTITUTE(実質収支比率等に係る経年分析!I$48,"▲","-")),2)</f>
        <v>7.75</v>
      </c>
      <c r="F19" s="156">
        <f>ROUND(VALUE(SUBSTITUTE(実質収支比率等に係る経年分析!J$48,"▲","-")),2)</f>
        <v>9.39</v>
      </c>
    </row>
    <row r="20" spans="1:11" x14ac:dyDescent="0.2">
      <c r="A20" s="156" t="s">
        <v>53</v>
      </c>
      <c r="B20" s="156">
        <f>ROUND(VALUE(SUBSTITUTE(実質収支比率等に係る経年分析!F$47,"▲","-")),2)</f>
        <v>21.88</v>
      </c>
      <c r="C20" s="156">
        <f>ROUND(VALUE(SUBSTITUTE(実質収支比率等に係る経年分析!G$47,"▲","-")),2)</f>
        <v>29.96</v>
      </c>
      <c r="D20" s="156">
        <f>ROUND(VALUE(SUBSTITUTE(実質収支比率等に係る経年分析!H$47,"▲","-")),2)</f>
        <v>27.67</v>
      </c>
      <c r="E20" s="156">
        <f>ROUND(VALUE(SUBSTITUTE(実質収支比率等に係る経年分析!I$47,"▲","-")),2)</f>
        <v>28.8</v>
      </c>
      <c r="F20" s="156">
        <f>ROUND(VALUE(SUBSTITUTE(実質収支比率等に係る経年分析!J$47,"▲","-")),2)</f>
        <v>30.93</v>
      </c>
    </row>
    <row r="21" spans="1:11" x14ac:dyDescent="0.2">
      <c r="A21" s="156" t="s">
        <v>54</v>
      </c>
      <c r="B21" s="156">
        <f>IF(ISNUMBER(VALUE(SUBSTITUTE(実質収支比率等に係る経年分析!F$49,"▲","-"))),ROUND(VALUE(SUBSTITUTE(実質収支比率等に係る経年分析!F$49,"▲","-")),2),NA())</f>
        <v>4.5999999999999996</v>
      </c>
      <c r="C21" s="156">
        <f>IF(ISNUMBER(VALUE(SUBSTITUTE(実質収支比率等に係る経年分析!G$49,"▲","-"))),ROUND(VALUE(SUBSTITUTE(実質収支比率等に係る経年分析!G$49,"▲","-")),2),NA())</f>
        <v>8.83</v>
      </c>
      <c r="D21" s="156">
        <f>IF(ISNUMBER(VALUE(SUBSTITUTE(実質収支比率等に係る経年分析!H$49,"▲","-"))),ROUND(VALUE(SUBSTITUTE(実質収支比率等に係る経年分析!H$49,"▲","-")),2),NA())</f>
        <v>0.78</v>
      </c>
      <c r="E21" s="156">
        <f>IF(ISNUMBER(VALUE(SUBSTITUTE(実質収支比率等に係る経年分析!I$49,"▲","-"))),ROUND(VALUE(SUBSTITUTE(実質収支比率等に係る経年分析!I$49,"▲","-")),2),NA())</f>
        <v>0.25</v>
      </c>
      <c r="F21" s="156">
        <f>IF(ISNUMBER(VALUE(SUBSTITUTE(実質収支比率等に係る経年分析!J$49,"▲","-"))),ROUND(VALUE(SUBSTITUTE(実質収支比率等に係る経年分析!J$49,"▲","-")),2),NA())</f>
        <v>4.1900000000000004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0.55000000000000004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2">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0.22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0.77</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2.58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3.25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3.07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3.53</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7.84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7.75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10.38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7.75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9.3800000000000008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2128</v>
      </c>
      <c r="E42" s="158"/>
      <c r="F42" s="158"/>
      <c r="G42" s="158">
        <f>'実質公債費比率（分子）の構造'!L$52</f>
        <v>1986</v>
      </c>
      <c r="H42" s="158"/>
      <c r="I42" s="158"/>
      <c r="J42" s="158">
        <f>'実質公債費比率（分子）の構造'!M$52</f>
        <v>2074</v>
      </c>
      <c r="K42" s="158"/>
      <c r="L42" s="158"/>
      <c r="M42" s="158">
        <f>'実質公債費比率（分子）の構造'!N$52</f>
        <v>2045</v>
      </c>
      <c r="N42" s="158"/>
      <c r="O42" s="158"/>
      <c r="P42" s="158">
        <f>'実質公債費比率（分子）の構造'!O$52</f>
        <v>1874</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5</v>
      </c>
      <c r="C44" s="158"/>
      <c r="D44" s="158"/>
      <c r="E44" s="158">
        <f>'実質公債費比率（分子）の構造'!L$50</f>
        <v>5</v>
      </c>
      <c r="F44" s="158"/>
      <c r="G44" s="158"/>
      <c r="H44" s="158">
        <f>'実質公債費比率（分子）の構造'!M$50</f>
        <v>3</v>
      </c>
      <c r="I44" s="158"/>
      <c r="J44" s="158"/>
      <c r="K44" s="158">
        <f>'実質公債費比率（分子）の構造'!N$50</f>
        <v>7</v>
      </c>
      <c r="L44" s="158"/>
      <c r="M44" s="158"/>
      <c r="N44" s="158">
        <f>'実質公債費比率（分子）の構造'!O$50</f>
        <v>60</v>
      </c>
      <c r="O44" s="158"/>
      <c r="P44" s="158"/>
    </row>
    <row r="45" spans="1:16" x14ac:dyDescent="0.2">
      <c r="A45" s="158" t="s">
        <v>63</v>
      </c>
      <c r="B45" s="158">
        <f>'実質公債費比率（分子）の構造'!K$49</f>
        <v>21</v>
      </c>
      <c r="C45" s="158"/>
      <c r="D45" s="158"/>
      <c r="E45" s="158">
        <f>'実質公債費比率（分子）の構造'!L$49</f>
        <v>14</v>
      </c>
      <c r="F45" s="158"/>
      <c r="G45" s="158"/>
      <c r="H45" s="158">
        <f>'実質公債費比率（分子）の構造'!M$49</f>
        <v>73</v>
      </c>
      <c r="I45" s="158"/>
      <c r="J45" s="158"/>
      <c r="K45" s="158">
        <f>'実質公債費比率（分子）の構造'!N$49</f>
        <v>317</v>
      </c>
      <c r="L45" s="158"/>
      <c r="M45" s="158"/>
      <c r="N45" s="158">
        <f>'実質公債費比率（分子）の構造'!O$49</f>
        <v>278</v>
      </c>
      <c r="O45" s="158"/>
      <c r="P45" s="158"/>
    </row>
    <row r="46" spans="1:16" x14ac:dyDescent="0.2">
      <c r="A46" s="158" t="s">
        <v>64</v>
      </c>
      <c r="B46" s="158">
        <f>'実質公債費比率（分子）の構造'!K$48</f>
        <v>117</v>
      </c>
      <c r="C46" s="158"/>
      <c r="D46" s="158"/>
      <c r="E46" s="158">
        <f>'実質公債費比率（分子）の構造'!L$48</f>
        <v>111</v>
      </c>
      <c r="F46" s="158"/>
      <c r="G46" s="158"/>
      <c r="H46" s="158">
        <f>'実質公債費比率（分子）の構造'!M$48</f>
        <v>106</v>
      </c>
      <c r="I46" s="158"/>
      <c r="J46" s="158"/>
      <c r="K46" s="158">
        <f>'実質公債費比率（分子）の構造'!N$48</f>
        <v>100</v>
      </c>
      <c r="L46" s="158"/>
      <c r="M46" s="158"/>
      <c r="N46" s="158">
        <f>'実質公債費比率（分子）の構造'!O$48</f>
        <v>95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2305</v>
      </c>
      <c r="C49" s="158"/>
      <c r="D49" s="158"/>
      <c r="E49" s="158">
        <f>'実質公債費比率（分子）の構造'!L$45</f>
        <v>2282</v>
      </c>
      <c r="F49" s="158"/>
      <c r="G49" s="158"/>
      <c r="H49" s="158">
        <f>'実質公債費比率（分子）の構造'!M$45</f>
        <v>2215</v>
      </c>
      <c r="I49" s="158"/>
      <c r="J49" s="158"/>
      <c r="K49" s="158">
        <f>'実質公債費比率（分子）の構造'!N$45</f>
        <v>2135</v>
      </c>
      <c r="L49" s="158"/>
      <c r="M49" s="158"/>
      <c r="N49" s="158">
        <f>'実質公債費比率（分子）の構造'!O$45</f>
        <v>2018</v>
      </c>
      <c r="O49" s="158"/>
      <c r="P49" s="158"/>
    </row>
    <row r="50" spans="1:16" x14ac:dyDescent="0.2">
      <c r="A50" s="158" t="s">
        <v>67</v>
      </c>
      <c r="B50" s="158" t="e">
        <f>NA()</f>
        <v>#N/A</v>
      </c>
      <c r="C50" s="158">
        <f>IF(ISNUMBER('実質公債費比率（分子）の構造'!K$53),'実質公債費比率（分子）の構造'!K$53,NA())</f>
        <v>320</v>
      </c>
      <c r="D50" s="158" t="e">
        <f>NA()</f>
        <v>#N/A</v>
      </c>
      <c r="E50" s="158" t="e">
        <f>NA()</f>
        <v>#N/A</v>
      </c>
      <c r="F50" s="158">
        <f>IF(ISNUMBER('実質公債費比率（分子）の構造'!L$53),'実質公債費比率（分子）の構造'!L$53,NA())</f>
        <v>426</v>
      </c>
      <c r="G50" s="158" t="e">
        <f>NA()</f>
        <v>#N/A</v>
      </c>
      <c r="H50" s="158" t="e">
        <f>NA()</f>
        <v>#N/A</v>
      </c>
      <c r="I50" s="158">
        <f>IF(ISNUMBER('実質公債費比率（分子）の構造'!M$53),'実質公債費比率（分子）の構造'!M$53,NA())</f>
        <v>323</v>
      </c>
      <c r="J50" s="158" t="e">
        <f>NA()</f>
        <v>#N/A</v>
      </c>
      <c r="K50" s="158" t="e">
        <f>NA()</f>
        <v>#N/A</v>
      </c>
      <c r="L50" s="158">
        <f>IF(ISNUMBER('実質公債費比率（分子）の構造'!N$53),'実質公債費比率（分子）の構造'!N$53,NA())</f>
        <v>514</v>
      </c>
      <c r="M50" s="158" t="e">
        <f>NA()</f>
        <v>#N/A</v>
      </c>
      <c r="N50" s="158" t="e">
        <f>NA()</f>
        <v>#N/A</v>
      </c>
      <c r="O50" s="158">
        <f>IF(ISNUMBER('実質公債費比率（分子）の構造'!O$53),'実質公債費比率（分子）の構造'!O$53,NA())</f>
        <v>577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8908</v>
      </c>
      <c r="E56" s="157"/>
      <c r="F56" s="157"/>
      <c r="G56" s="157">
        <f>'将来負担比率（分子）の構造'!J$52</f>
        <v>8209</v>
      </c>
      <c r="H56" s="157"/>
      <c r="I56" s="157"/>
      <c r="J56" s="157">
        <f>'将来負担比率（分子）の構造'!K$52</f>
        <v>7416</v>
      </c>
      <c r="K56" s="157"/>
      <c r="L56" s="157"/>
      <c r="M56" s="157">
        <f>'将来負担比率（分子）の構造'!L$52</f>
        <v>6630</v>
      </c>
      <c r="N56" s="157"/>
      <c r="O56" s="157"/>
      <c r="P56" s="157">
        <f>'将来負担比率（分子）の構造'!M$52</f>
        <v>7322</v>
      </c>
    </row>
    <row r="57" spans="1:16" x14ac:dyDescent="0.2">
      <c r="A57" s="157" t="s">
        <v>42</v>
      </c>
      <c r="B57" s="157"/>
      <c r="C57" s="157"/>
      <c r="D57" s="157">
        <f>'将来負担比率（分子）の構造'!I$51</f>
        <v>6508</v>
      </c>
      <c r="E57" s="157"/>
      <c r="F57" s="157"/>
      <c r="G57" s="157">
        <f>'将来負担比率（分子）の構造'!J$51</f>
        <v>7023</v>
      </c>
      <c r="H57" s="157"/>
      <c r="I57" s="157"/>
      <c r="J57" s="157">
        <f>'将来負担比率（分子）の構造'!K$51</f>
        <v>7993</v>
      </c>
      <c r="K57" s="157"/>
      <c r="L57" s="157"/>
      <c r="M57" s="157">
        <f>'将来負担比率（分子）の構造'!L$51</f>
        <v>7867</v>
      </c>
      <c r="N57" s="157"/>
      <c r="O57" s="157"/>
      <c r="P57" s="157">
        <f>'将来負担比率（分子）の構造'!M$51</f>
        <v>8049</v>
      </c>
    </row>
    <row r="58" spans="1:16" x14ac:dyDescent="0.2">
      <c r="A58" s="157" t="s">
        <v>41</v>
      </c>
      <c r="B58" s="157"/>
      <c r="C58" s="157"/>
      <c r="D58" s="157">
        <f>'将来負担比率（分子）の構造'!I$50</f>
        <v>10440</v>
      </c>
      <c r="E58" s="157"/>
      <c r="F58" s="157"/>
      <c r="G58" s="157">
        <f>'将来負担比率（分子）の構造'!J$50</f>
        <v>13229</v>
      </c>
      <c r="H58" s="157"/>
      <c r="I58" s="157"/>
      <c r="J58" s="157">
        <f>'将来負担比率（分子）の構造'!K$50</f>
        <v>13204</v>
      </c>
      <c r="K58" s="157"/>
      <c r="L58" s="157"/>
      <c r="M58" s="157">
        <f>'将来負担比率（分子）の構造'!L$50</f>
        <v>14660</v>
      </c>
      <c r="N58" s="157"/>
      <c r="O58" s="157"/>
      <c r="P58" s="157">
        <f>'将来負担比率（分子）の構造'!M$50</f>
        <v>14684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4255</v>
      </c>
      <c r="C62" s="157"/>
      <c r="D62" s="157"/>
      <c r="E62" s="157">
        <f>'将来負担比率（分子）の構造'!J$45</f>
        <v>4334</v>
      </c>
      <c r="F62" s="157"/>
      <c r="G62" s="157"/>
      <c r="H62" s="157">
        <f>'将来負担比率（分子）の構造'!K$45</f>
        <v>4399</v>
      </c>
      <c r="I62" s="157"/>
      <c r="J62" s="157"/>
      <c r="K62" s="157">
        <f>'将来負担比率（分子）の構造'!L$45</f>
        <v>4327</v>
      </c>
      <c r="L62" s="157"/>
      <c r="M62" s="157"/>
      <c r="N62" s="157">
        <f>'将来負担比率（分子）の構造'!M$45</f>
        <v>4378</v>
      </c>
      <c r="O62" s="157"/>
      <c r="P62" s="157"/>
    </row>
    <row r="63" spans="1:16" x14ac:dyDescent="0.2">
      <c r="A63" s="157" t="s">
        <v>34</v>
      </c>
      <c r="B63" s="157">
        <f>'将来負担比率（分子）の構造'!I$44</f>
        <v>3864</v>
      </c>
      <c r="C63" s="157"/>
      <c r="D63" s="157"/>
      <c r="E63" s="157">
        <f>'将来負担比率（分子）の構造'!J$44</f>
        <v>3853</v>
      </c>
      <c r="F63" s="157"/>
      <c r="G63" s="157"/>
      <c r="H63" s="157">
        <f>'将来負担比率（分子）の構造'!K$44</f>
        <v>3774</v>
      </c>
      <c r="I63" s="157"/>
      <c r="J63" s="157"/>
      <c r="K63" s="157">
        <f>'将来負担比率（分子）の構造'!L$44</f>
        <v>3455</v>
      </c>
      <c r="L63" s="157"/>
      <c r="M63" s="157"/>
      <c r="N63" s="157">
        <f>'将来負担比率（分子）の構造'!M$44</f>
        <v>3130</v>
      </c>
      <c r="O63" s="157"/>
      <c r="P63" s="157"/>
    </row>
    <row r="64" spans="1:16" x14ac:dyDescent="0.2">
      <c r="A64" s="157" t="s">
        <v>33</v>
      </c>
      <c r="B64" s="157">
        <f>'将来負担比率（分子）の構造'!I$43</f>
        <v>877</v>
      </c>
      <c r="C64" s="157"/>
      <c r="D64" s="157"/>
      <c r="E64" s="157">
        <f>'将来負担比率（分子）の構造'!J$43</f>
        <v>894</v>
      </c>
      <c r="F64" s="157"/>
      <c r="G64" s="157"/>
      <c r="H64" s="157">
        <f>'将来負担比率（分子）の構造'!K$43</f>
        <v>899</v>
      </c>
      <c r="I64" s="157"/>
      <c r="J64" s="157"/>
      <c r="K64" s="157">
        <f>'将来負担比率（分子）の構造'!L$43</f>
        <v>818</v>
      </c>
      <c r="L64" s="157"/>
      <c r="M64" s="157"/>
      <c r="N64" s="157">
        <f>'将来負担比率（分子）の構造'!M$43</f>
        <v>840</v>
      </c>
      <c r="O64" s="157"/>
      <c r="P64" s="157"/>
    </row>
    <row r="65" spans="1:16" x14ac:dyDescent="0.2">
      <c r="A65" s="157" t="s">
        <v>32</v>
      </c>
      <c r="B65" s="157">
        <f>'将来負担比率（分子）の構造'!I$42</f>
        <v>637</v>
      </c>
      <c r="C65" s="157"/>
      <c r="D65" s="157"/>
      <c r="E65" s="157">
        <f>'将来負担比率（分子）の構造'!J$42</f>
        <v>218</v>
      </c>
      <c r="F65" s="157"/>
      <c r="G65" s="157"/>
      <c r="H65" s="157">
        <f>'将来負担比率（分子）の構造'!K$42</f>
        <v>139</v>
      </c>
      <c r="I65" s="157"/>
      <c r="J65" s="157"/>
      <c r="K65" s="157">
        <f>'将来負担比率（分子）の構造'!L$42</f>
        <v>895</v>
      </c>
      <c r="L65" s="157"/>
      <c r="M65" s="157"/>
      <c r="N65" s="157">
        <f>'将来負担比率（分子）の構造'!M$42</f>
        <v>1068</v>
      </c>
      <c r="O65" s="157"/>
      <c r="P65" s="157"/>
    </row>
    <row r="66" spans="1:16" x14ac:dyDescent="0.2">
      <c r="A66" s="157" t="s">
        <v>31</v>
      </c>
      <c r="B66" s="157">
        <f>'将来負担比率（分子）の構造'!I$41</f>
        <v>19283</v>
      </c>
      <c r="C66" s="157"/>
      <c r="D66" s="157"/>
      <c r="E66" s="157">
        <f>'将来負担比率（分子）の構造'!J$41</f>
        <v>17986</v>
      </c>
      <c r="F66" s="157"/>
      <c r="G66" s="157"/>
      <c r="H66" s="157">
        <f>'将来負担比率（分子）の構造'!K$41</f>
        <v>16867</v>
      </c>
      <c r="I66" s="157"/>
      <c r="J66" s="157"/>
      <c r="K66" s="157">
        <f>'将来負担比率（分子）の構造'!L$41</f>
        <v>15564</v>
      </c>
      <c r="L66" s="157"/>
      <c r="M66" s="157"/>
      <c r="N66" s="157">
        <f>'将来負担比率（分子）の構造'!M$41</f>
        <v>17222</v>
      </c>
      <c r="O66" s="157"/>
      <c r="P66" s="157"/>
    </row>
    <row r="67" spans="1:16" x14ac:dyDescent="0.2">
      <c r="A67" s="157" t="s">
        <v>71</v>
      </c>
      <c r="B67" s="157" t="e">
        <f>NA()</f>
        <v>#N/A</v>
      </c>
      <c r="C67" s="157">
        <f>IF(ISNUMBER('将来負担比率（分子）の構造'!I$53), IF('将来負担比率（分子）の構造'!I$53 &lt; 0, 0, '将来負担比率（分子）の構造'!I$53), NA())</f>
        <v>3059</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6694</v>
      </c>
      <c r="C72" s="161">
        <f>基金残高に係る経年分析!G55</f>
        <v>7305</v>
      </c>
      <c r="D72" s="161">
        <f>基金残高に係る経年分析!H55</f>
        <v>7937</v>
      </c>
    </row>
    <row r="73" spans="1:16" x14ac:dyDescent="0.2">
      <c r="A73" s="160" t="s">
        <v>74</v>
      </c>
      <c r="B73" s="161" t="str">
        <f>基金残高に係る経年分析!F56</f>
        <v>-</v>
      </c>
      <c r="C73" s="161" t="str">
        <f>基金残高に係る経年分析!G56</f>
        <v>-</v>
      </c>
      <c r="D73" s="161" t="str">
        <f>基金残高に係る経年分析!H56</f>
        <v>-</v>
      </c>
    </row>
    <row r="74" spans="1:16" x14ac:dyDescent="0.2">
      <c r="A74" s="160" t="s">
        <v>75</v>
      </c>
      <c r="B74" s="161">
        <f>基金残高に係る経年分析!F57</f>
        <v>5926</v>
      </c>
      <c r="C74" s="161">
        <f>基金残高に係る経年分析!G57</f>
        <v>6874</v>
      </c>
      <c r="D74" s="161">
        <f>基金残高に係る経年分析!H57</f>
        <v>6379</v>
      </c>
    </row>
  </sheetData>
  <sheetProtection algorithmName="SHA-512" hashValue="vSLTjptoTsqUYUWwRxO1zUHq4C6Js4q5PrVfWg69GH2Lf3vZCrCTFsREz1J1s3OqHWGftO9mqUc5yOos4IzIEA==" saltValue="l0w2XgQOlrLCwuDW4K+qY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23237260</v>
      </c>
      <c r="S5" s="664"/>
      <c r="T5" s="664"/>
      <c r="U5" s="664"/>
      <c r="V5" s="664"/>
      <c r="W5" s="664"/>
      <c r="X5" s="664"/>
      <c r="Y5" s="689"/>
      <c r="Z5" s="702">
        <v>38.9</v>
      </c>
      <c r="AA5" s="702"/>
      <c r="AB5" s="702"/>
      <c r="AC5" s="702"/>
      <c r="AD5" s="703">
        <v>21196651</v>
      </c>
      <c r="AE5" s="703"/>
      <c r="AF5" s="703"/>
      <c r="AG5" s="703"/>
      <c r="AH5" s="703"/>
      <c r="AI5" s="703"/>
      <c r="AJ5" s="703"/>
      <c r="AK5" s="703"/>
      <c r="AL5" s="690">
        <v>79.8</v>
      </c>
      <c r="AM5" s="672"/>
      <c r="AN5" s="672"/>
      <c r="AO5" s="691"/>
      <c r="AP5" s="666" t="s">
        <v>217</v>
      </c>
      <c r="AQ5" s="667"/>
      <c r="AR5" s="667"/>
      <c r="AS5" s="667"/>
      <c r="AT5" s="667"/>
      <c r="AU5" s="667"/>
      <c r="AV5" s="667"/>
      <c r="AW5" s="667"/>
      <c r="AX5" s="667"/>
      <c r="AY5" s="667"/>
      <c r="AZ5" s="667"/>
      <c r="BA5" s="667"/>
      <c r="BB5" s="667"/>
      <c r="BC5" s="667"/>
      <c r="BD5" s="667"/>
      <c r="BE5" s="667"/>
      <c r="BF5" s="668"/>
      <c r="BG5" s="608">
        <v>21196651</v>
      </c>
      <c r="BH5" s="609"/>
      <c r="BI5" s="609"/>
      <c r="BJ5" s="609"/>
      <c r="BK5" s="609"/>
      <c r="BL5" s="609"/>
      <c r="BM5" s="609"/>
      <c r="BN5" s="610"/>
      <c r="BO5" s="646">
        <v>91.2</v>
      </c>
      <c r="BP5" s="646"/>
      <c r="BQ5" s="646"/>
      <c r="BR5" s="646"/>
      <c r="BS5" s="647">
        <v>55088</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182937</v>
      </c>
      <c r="S6" s="609"/>
      <c r="T6" s="609"/>
      <c r="U6" s="609"/>
      <c r="V6" s="609"/>
      <c r="W6" s="609"/>
      <c r="X6" s="609"/>
      <c r="Y6" s="610"/>
      <c r="Z6" s="646">
        <v>0.3</v>
      </c>
      <c r="AA6" s="646"/>
      <c r="AB6" s="646"/>
      <c r="AC6" s="646"/>
      <c r="AD6" s="647">
        <v>182937</v>
      </c>
      <c r="AE6" s="647"/>
      <c r="AF6" s="647"/>
      <c r="AG6" s="647"/>
      <c r="AH6" s="647"/>
      <c r="AI6" s="647"/>
      <c r="AJ6" s="647"/>
      <c r="AK6" s="647"/>
      <c r="AL6" s="611">
        <v>0.7</v>
      </c>
      <c r="AM6" s="612"/>
      <c r="AN6" s="612"/>
      <c r="AO6" s="648"/>
      <c r="AP6" s="605" t="s">
        <v>222</v>
      </c>
      <c r="AQ6" s="606"/>
      <c r="AR6" s="606"/>
      <c r="AS6" s="606"/>
      <c r="AT6" s="606"/>
      <c r="AU6" s="606"/>
      <c r="AV6" s="606"/>
      <c r="AW6" s="606"/>
      <c r="AX6" s="606"/>
      <c r="AY6" s="606"/>
      <c r="AZ6" s="606"/>
      <c r="BA6" s="606"/>
      <c r="BB6" s="606"/>
      <c r="BC6" s="606"/>
      <c r="BD6" s="606"/>
      <c r="BE6" s="606"/>
      <c r="BF6" s="607"/>
      <c r="BG6" s="608">
        <v>21196651</v>
      </c>
      <c r="BH6" s="609"/>
      <c r="BI6" s="609"/>
      <c r="BJ6" s="609"/>
      <c r="BK6" s="609"/>
      <c r="BL6" s="609"/>
      <c r="BM6" s="609"/>
      <c r="BN6" s="610"/>
      <c r="BO6" s="646">
        <v>91.2</v>
      </c>
      <c r="BP6" s="646"/>
      <c r="BQ6" s="646"/>
      <c r="BR6" s="646"/>
      <c r="BS6" s="647">
        <v>55088</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346332</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344533</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67064</v>
      </c>
      <c r="S7" s="609"/>
      <c r="T7" s="609"/>
      <c r="U7" s="609"/>
      <c r="V7" s="609"/>
      <c r="W7" s="609"/>
      <c r="X7" s="609"/>
      <c r="Y7" s="610"/>
      <c r="Z7" s="646">
        <v>0.1</v>
      </c>
      <c r="AA7" s="646"/>
      <c r="AB7" s="646"/>
      <c r="AC7" s="646"/>
      <c r="AD7" s="647">
        <v>67064</v>
      </c>
      <c r="AE7" s="647"/>
      <c r="AF7" s="647"/>
      <c r="AG7" s="647"/>
      <c r="AH7" s="647"/>
      <c r="AI7" s="647"/>
      <c r="AJ7" s="647"/>
      <c r="AK7" s="647"/>
      <c r="AL7" s="611">
        <v>0.3</v>
      </c>
      <c r="AM7" s="612"/>
      <c r="AN7" s="612"/>
      <c r="AO7" s="648"/>
      <c r="AP7" s="605" t="s">
        <v>225</v>
      </c>
      <c r="AQ7" s="606"/>
      <c r="AR7" s="606"/>
      <c r="AS7" s="606"/>
      <c r="AT7" s="606"/>
      <c r="AU7" s="606"/>
      <c r="AV7" s="606"/>
      <c r="AW7" s="606"/>
      <c r="AX7" s="606"/>
      <c r="AY7" s="606"/>
      <c r="AZ7" s="606"/>
      <c r="BA7" s="606"/>
      <c r="BB7" s="606"/>
      <c r="BC7" s="606"/>
      <c r="BD7" s="606"/>
      <c r="BE7" s="606"/>
      <c r="BF7" s="607"/>
      <c r="BG7" s="608">
        <v>12296234</v>
      </c>
      <c r="BH7" s="609"/>
      <c r="BI7" s="609"/>
      <c r="BJ7" s="609"/>
      <c r="BK7" s="609"/>
      <c r="BL7" s="609"/>
      <c r="BM7" s="609"/>
      <c r="BN7" s="610"/>
      <c r="BO7" s="646">
        <v>52.9</v>
      </c>
      <c r="BP7" s="646"/>
      <c r="BQ7" s="646"/>
      <c r="BR7" s="646"/>
      <c r="BS7" s="647">
        <v>55088</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6482386</v>
      </c>
      <c r="CS7" s="609"/>
      <c r="CT7" s="609"/>
      <c r="CU7" s="609"/>
      <c r="CV7" s="609"/>
      <c r="CW7" s="609"/>
      <c r="CX7" s="609"/>
      <c r="CY7" s="610"/>
      <c r="CZ7" s="646">
        <v>11.3</v>
      </c>
      <c r="DA7" s="646"/>
      <c r="DB7" s="646"/>
      <c r="DC7" s="646"/>
      <c r="DD7" s="614">
        <v>130133</v>
      </c>
      <c r="DE7" s="609"/>
      <c r="DF7" s="609"/>
      <c r="DG7" s="609"/>
      <c r="DH7" s="609"/>
      <c r="DI7" s="609"/>
      <c r="DJ7" s="609"/>
      <c r="DK7" s="609"/>
      <c r="DL7" s="609"/>
      <c r="DM7" s="609"/>
      <c r="DN7" s="609"/>
      <c r="DO7" s="609"/>
      <c r="DP7" s="610"/>
      <c r="DQ7" s="614">
        <v>5805550</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346581</v>
      </c>
      <c r="S8" s="609"/>
      <c r="T8" s="609"/>
      <c r="U8" s="609"/>
      <c r="V8" s="609"/>
      <c r="W8" s="609"/>
      <c r="X8" s="609"/>
      <c r="Y8" s="610"/>
      <c r="Z8" s="646">
        <v>0.6</v>
      </c>
      <c r="AA8" s="646"/>
      <c r="AB8" s="646"/>
      <c r="AC8" s="646"/>
      <c r="AD8" s="647">
        <v>346581</v>
      </c>
      <c r="AE8" s="647"/>
      <c r="AF8" s="647"/>
      <c r="AG8" s="647"/>
      <c r="AH8" s="647"/>
      <c r="AI8" s="647"/>
      <c r="AJ8" s="647"/>
      <c r="AK8" s="647"/>
      <c r="AL8" s="611">
        <v>1.3</v>
      </c>
      <c r="AM8" s="612"/>
      <c r="AN8" s="612"/>
      <c r="AO8" s="648"/>
      <c r="AP8" s="605" t="s">
        <v>228</v>
      </c>
      <c r="AQ8" s="606"/>
      <c r="AR8" s="606"/>
      <c r="AS8" s="606"/>
      <c r="AT8" s="606"/>
      <c r="AU8" s="606"/>
      <c r="AV8" s="606"/>
      <c r="AW8" s="606"/>
      <c r="AX8" s="606"/>
      <c r="AY8" s="606"/>
      <c r="AZ8" s="606"/>
      <c r="BA8" s="606"/>
      <c r="BB8" s="606"/>
      <c r="BC8" s="606"/>
      <c r="BD8" s="606"/>
      <c r="BE8" s="606"/>
      <c r="BF8" s="607"/>
      <c r="BG8" s="608">
        <v>210722</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28822925</v>
      </c>
      <c r="CS8" s="609"/>
      <c r="CT8" s="609"/>
      <c r="CU8" s="609"/>
      <c r="CV8" s="609"/>
      <c r="CW8" s="609"/>
      <c r="CX8" s="609"/>
      <c r="CY8" s="610"/>
      <c r="CZ8" s="646">
        <v>50.3</v>
      </c>
      <c r="DA8" s="646"/>
      <c r="DB8" s="646"/>
      <c r="DC8" s="646"/>
      <c r="DD8" s="614">
        <v>226939</v>
      </c>
      <c r="DE8" s="609"/>
      <c r="DF8" s="609"/>
      <c r="DG8" s="609"/>
      <c r="DH8" s="609"/>
      <c r="DI8" s="609"/>
      <c r="DJ8" s="609"/>
      <c r="DK8" s="609"/>
      <c r="DL8" s="609"/>
      <c r="DM8" s="609"/>
      <c r="DN8" s="609"/>
      <c r="DO8" s="609"/>
      <c r="DP8" s="610"/>
      <c r="DQ8" s="614">
        <v>13423179</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507404</v>
      </c>
      <c r="S9" s="609"/>
      <c r="T9" s="609"/>
      <c r="U9" s="609"/>
      <c r="V9" s="609"/>
      <c r="W9" s="609"/>
      <c r="X9" s="609"/>
      <c r="Y9" s="610"/>
      <c r="Z9" s="646">
        <v>0.8</v>
      </c>
      <c r="AA9" s="646"/>
      <c r="AB9" s="646"/>
      <c r="AC9" s="646"/>
      <c r="AD9" s="647">
        <v>507404</v>
      </c>
      <c r="AE9" s="647"/>
      <c r="AF9" s="647"/>
      <c r="AG9" s="647"/>
      <c r="AH9" s="647"/>
      <c r="AI9" s="647"/>
      <c r="AJ9" s="647"/>
      <c r="AK9" s="647"/>
      <c r="AL9" s="611">
        <v>1.9</v>
      </c>
      <c r="AM9" s="612"/>
      <c r="AN9" s="612"/>
      <c r="AO9" s="648"/>
      <c r="AP9" s="605" t="s">
        <v>231</v>
      </c>
      <c r="AQ9" s="606"/>
      <c r="AR9" s="606"/>
      <c r="AS9" s="606"/>
      <c r="AT9" s="606"/>
      <c r="AU9" s="606"/>
      <c r="AV9" s="606"/>
      <c r="AW9" s="606"/>
      <c r="AX9" s="606"/>
      <c r="AY9" s="606"/>
      <c r="AZ9" s="606"/>
      <c r="BA9" s="606"/>
      <c r="BB9" s="606"/>
      <c r="BC9" s="606"/>
      <c r="BD9" s="606"/>
      <c r="BE9" s="606"/>
      <c r="BF9" s="607"/>
      <c r="BG9" s="608">
        <v>11396118</v>
      </c>
      <c r="BH9" s="609"/>
      <c r="BI9" s="609"/>
      <c r="BJ9" s="609"/>
      <c r="BK9" s="609"/>
      <c r="BL9" s="609"/>
      <c r="BM9" s="609"/>
      <c r="BN9" s="610"/>
      <c r="BO9" s="646">
        <v>49</v>
      </c>
      <c r="BP9" s="646"/>
      <c r="BQ9" s="646"/>
      <c r="BR9" s="646"/>
      <c r="BS9" s="647" t="s">
        <v>122</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10499901</v>
      </c>
      <c r="CS9" s="609"/>
      <c r="CT9" s="609"/>
      <c r="CU9" s="609"/>
      <c r="CV9" s="609"/>
      <c r="CW9" s="609"/>
      <c r="CX9" s="609"/>
      <c r="CY9" s="610"/>
      <c r="CZ9" s="646">
        <v>18.3</v>
      </c>
      <c r="DA9" s="646"/>
      <c r="DB9" s="646"/>
      <c r="DC9" s="646"/>
      <c r="DD9" s="614">
        <v>5998948</v>
      </c>
      <c r="DE9" s="609"/>
      <c r="DF9" s="609"/>
      <c r="DG9" s="609"/>
      <c r="DH9" s="609"/>
      <c r="DI9" s="609"/>
      <c r="DJ9" s="609"/>
      <c r="DK9" s="609"/>
      <c r="DL9" s="609"/>
      <c r="DM9" s="609"/>
      <c r="DN9" s="609"/>
      <c r="DO9" s="609"/>
      <c r="DP9" s="610"/>
      <c r="DQ9" s="614">
        <v>2894851</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280975</v>
      </c>
      <c r="BH10" s="609"/>
      <c r="BI10" s="609"/>
      <c r="BJ10" s="609"/>
      <c r="BK10" s="609"/>
      <c r="BL10" s="609"/>
      <c r="BM10" s="609"/>
      <c r="BN10" s="610"/>
      <c r="BO10" s="646">
        <v>1.2</v>
      </c>
      <c r="BP10" s="646"/>
      <c r="BQ10" s="646"/>
      <c r="BR10" s="646"/>
      <c r="BS10" s="647" t="s">
        <v>122</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310353</v>
      </c>
      <c r="CS10" s="609"/>
      <c r="CT10" s="609"/>
      <c r="CU10" s="609"/>
      <c r="CV10" s="609"/>
      <c r="CW10" s="609"/>
      <c r="CX10" s="609"/>
      <c r="CY10" s="610"/>
      <c r="CZ10" s="646">
        <v>0.5</v>
      </c>
      <c r="DA10" s="646"/>
      <c r="DB10" s="646"/>
      <c r="DC10" s="646"/>
      <c r="DD10" s="614" t="s">
        <v>122</v>
      </c>
      <c r="DE10" s="609"/>
      <c r="DF10" s="609"/>
      <c r="DG10" s="609"/>
      <c r="DH10" s="609"/>
      <c r="DI10" s="609"/>
      <c r="DJ10" s="609"/>
      <c r="DK10" s="609"/>
      <c r="DL10" s="609"/>
      <c r="DM10" s="609"/>
      <c r="DN10" s="609"/>
      <c r="DO10" s="609"/>
      <c r="DP10" s="610"/>
      <c r="DQ10" s="614">
        <v>230280</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2979675</v>
      </c>
      <c r="S11" s="609"/>
      <c r="T11" s="609"/>
      <c r="U11" s="609"/>
      <c r="V11" s="609"/>
      <c r="W11" s="609"/>
      <c r="X11" s="609"/>
      <c r="Y11" s="610"/>
      <c r="Z11" s="611">
        <v>5</v>
      </c>
      <c r="AA11" s="612"/>
      <c r="AB11" s="612"/>
      <c r="AC11" s="613"/>
      <c r="AD11" s="614">
        <v>2979675</v>
      </c>
      <c r="AE11" s="609"/>
      <c r="AF11" s="609"/>
      <c r="AG11" s="609"/>
      <c r="AH11" s="609"/>
      <c r="AI11" s="609"/>
      <c r="AJ11" s="609"/>
      <c r="AK11" s="610"/>
      <c r="AL11" s="611">
        <v>11.2</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408419</v>
      </c>
      <c r="BH11" s="609"/>
      <c r="BI11" s="609"/>
      <c r="BJ11" s="609"/>
      <c r="BK11" s="609"/>
      <c r="BL11" s="609"/>
      <c r="BM11" s="609"/>
      <c r="BN11" s="610"/>
      <c r="BO11" s="646">
        <v>1.8</v>
      </c>
      <c r="BP11" s="646"/>
      <c r="BQ11" s="646"/>
      <c r="BR11" s="646"/>
      <c r="BS11" s="647">
        <v>55088</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23141</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22036</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8295463</v>
      </c>
      <c r="BH12" s="609"/>
      <c r="BI12" s="609"/>
      <c r="BJ12" s="609"/>
      <c r="BK12" s="609"/>
      <c r="BL12" s="609"/>
      <c r="BM12" s="609"/>
      <c r="BN12" s="610"/>
      <c r="BO12" s="646">
        <v>35.700000000000003</v>
      </c>
      <c r="BP12" s="646"/>
      <c r="BQ12" s="646"/>
      <c r="BR12" s="646"/>
      <c r="BS12" s="647" t="s">
        <v>122</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181964</v>
      </c>
      <c r="CS12" s="609"/>
      <c r="CT12" s="609"/>
      <c r="CU12" s="609"/>
      <c r="CV12" s="609"/>
      <c r="CW12" s="609"/>
      <c r="CX12" s="609"/>
      <c r="CY12" s="610"/>
      <c r="CZ12" s="646">
        <v>0.3</v>
      </c>
      <c r="DA12" s="646"/>
      <c r="DB12" s="646"/>
      <c r="DC12" s="646"/>
      <c r="DD12" s="614">
        <v>500</v>
      </c>
      <c r="DE12" s="609"/>
      <c r="DF12" s="609"/>
      <c r="DG12" s="609"/>
      <c r="DH12" s="609"/>
      <c r="DI12" s="609"/>
      <c r="DJ12" s="609"/>
      <c r="DK12" s="609"/>
      <c r="DL12" s="609"/>
      <c r="DM12" s="609"/>
      <c r="DN12" s="609"/>
      <c r="DO12" s="609"/>
      <c r="DP12" s="610"/>
      <c r="DQ12" s="614">
        <v>169079</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v>620</v>
      </c>
      <c r="S13" s="609"/>
      <c r="T13" s="609"/>
      <c r="U13" s="609"/>
      <c r="V13" s="609"/>
      <c r="W13" s="609"/>
      <c r="X13" s="609"/>
      <c r="Y13" s="610"/>
      <c r="Z13" s="646">
        <v>0</v>
      </c>
      <c r="AA13" s="646"/>
      <c r="AB13" s="646"/>
      <c r="AC13" s="646"/>
      <c r="AD13" s="647">
        <v>620</v>
      </c>
      <c r="AE13" s="647"/>
      <c r="AF13" s="647"/>
      <c r="AG13" s="647"/>
      <c r="AH13" s="647"/>
      <c r="AI13" s="647"/>
      <c r="AJ13" s="647"/>
      <c r="AK13" s="647"/>
      <c r="AL13" s="611">
        <v>0</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8155592</v>
      </c>
      <c r="BH13" s="609"/>
      <c r="BI13" s="609"/>
      <c r="BJ13" s="609"/>
      <c r="BK13" s="609"/>
      <c r="BL13" s="609"/>
      <c r="BM13" s="609"/>
      <c r="BN13" s="610"/>
      <c r="BO13" s="646">
        <v>35.1</v>
      </c>
      <c r="BP13" s="646"/>
      <c r="BQ13" s="646"/>
      <c r="BR13" s="646"/>
      <c r="BS13" s="647" t="s">
        <v>122</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2420664</v>
      </c>
      <c r="CS13" s="609"/>
      <c r="CT13" s="609"/>
      <c r="CU13" s="609"/>
      <c r="CV13" s="609"/>
      <c r="CW13" s="609"/>
      <c r="CX13" s="609"/>
      <c r="CY13" s="610"/>
      <c r="CZ13" s="646">
        <v>4.2</v>
      </c>
      <c r="DA13" s="646"/>
      <c r="DB13" s="646"/>
      <c r="DC13" s="646"/>
      <c r="DD13" s="614">
        <v>690560</v>
      </c>
      <c r="DE13" s="609"/>
      <c r="DF13" s="609"/>
      <c r="DG13" s="609"/>
      <c r="DH13" s="609"/>
      <c r="DI13" s="609"/>
      <c r="DJ13" s="609"/>
      <c r="DK13" s="609"/>
      <c r="DL13" s="609"/>
      <c r="DM13" s="609"/>
      <c r="DN13" s="609"/>
      <c r="DO13" s="609"/>
      <c r="DP13" s="610"/>
      <c r="DQ13" s="614">
        <v>1844588</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78241</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1602229</v>
      </c>
      <c r="CS14" s="609"/>
      <c r="CT14" s="609"/>
      <c r="CU14" s="609"/>
      <c r="CV14" s="609"/>
      <c r="CW14" s="609"/>
      <c r="CX14" s="609"/>
      <c r="CY14" s="610"/>
      <c r="CZ14" s="646">
        <v>2.8</v>
      </c>
      <c r="DA14" s="646"/>
      <c r="DB14" s="646"/>
      <c r="DC14" s="646"/>
      <c r="DD14" s="614">
        <v>6325</v>
      </c>
      <c r="DE14" s="609"/>
      <c r="DF14" s="609"/>
      <c r="DG14" s="609"/>
      <c r="DH14" s="609"/>
      <c r="DI14" s="609"/>
      <c r="DJ14" s="609"/>
      <c r="DK14" s="609"/>
      <c r="DL14" s="609"/>
      <c r="DM14" s="609"/>
      <c r="DN14" s="609"/>
      <c r="DO14" s="609"/>
      <c r="DP14" s="610"/>
      <c r="DQ14" s="614">
        <v>1419178</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66853</v>
      </c>
      <c r="S15" s="609"/>
      <c r="T15" s="609"/>
      <c r="U15" s="609"/>
      <c r="V15" s="609"/>
      <c r="W15" s="609"/>
      <c r="X15" s="609"/>
      <c r="Y15" s="610"/>
      <c r="Z15" s="646">
        <v>0.1</v>
      </c>
      <c r="AA15" s="646"/>
      <c r="AB15" s="646"/>
      <c r="AC15" s="646"/>
      <c r="AD15" s="647">
        <v>66853</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526713</v>
      </c>
      <c r="BH15" s="609"/>
      <c r="BI15" s="609"/>
      <c r="BJ15" s="609"/>
      <c r="BK15" s="609"/>
      <c r="BL15" s="609"/>
      <c r="BM15" s="609"/>
      <c r="BN15" s="610"/>
      <c r="BO15" s="646">
        <v>2.2999999999999998</v>
      </c>
      <c r="BP15" s="646"/>
      <c r="BQ15" s="646"/>
      <c r="BR15" s="646"/>
      <c r="BS15" s="647" t="s">
        <v>122</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4561803</v>
      </c>
      <c r="CS15" s="609"/>
      <c r="CT15" s="609"/>
      <c r="CU15" s="609"/>
      <c r="CV15" s="609"/>
      <c r="CW15" s="609"/>
      <c r="CX15" s="609"/>
      <c r="CY15" s="610"/>
      <c r="CZ15" s="646">
        <v>8</v>
      </c>
      <c r="DA15" s="646"/>
      <c r="DB15" s="646"/>
      <c r="DC15" s="646"/>
      <c r="DD15" s="614">
        <v>474629</v>
      </c>
      <c r="DE15" s="609"/>
      <c r="DF15" s="609"/>
      <c r="DG15" s="609"/>
      <c r="DH15" s="609"/>
      <c r="DI15" s="609"/>
      <c r="DJ15" s="609"/>
      <c r="DK15" s="609"/>
      <c r="DL15" s="609"/>
      <c r="DM15" s="609"/>
      <c r="DN15" s="609"/>
      <c r="DO15" s="609"/>
      <c r="DP15" s="610"/>
      <c r="DQ15" s="614">
        <v>3742336</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349949</v>
      </c>
      <c r="S16" s="609"/>
      <c r="T16" s="609"/>
      <c r="U16" s="609"/>
      <c r="V16" s="609"/>
      <c r="W16" s="609"/>
      <c r="X16" s="609"/>
      <c r="Y16" s="610"/>
      <c r="Z16" s="646">
        <v>0.6</v>
      </c>
      <c r="AA16" s="646"/>
      <c r="AB16" s="646"/>
      <c r="AC16" s="646"/>
      <c r="AD16" s="647">
        <v>349949</v>
      </c>
      <c r="AE16" s="647"/>
      <c r="AF16" s="647"/>
      <c r="AG16" s="647"/>
      <c r="AH16" s="647"/>
      <c r="AI16" s="647"/>
      <c r="AJ16" s="647"/>
      <c r="AK16" s="647"/>
      <c r="AL16" s="611">
        <v>1.3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713306</v>
      </c>
      <c r="S17" s="609"/>
      <c r="T17" s="609"/>
      <c r="U17" s="609"/>
      <c r="V17" s="609"/>
      <c r="W17" s="609"/>
      <c r="X17" s="609"/>
      <c r="Y17" s="610"/>
      <c r="Z17" s="646">
        <v>1.2</v>
      </c>
      <c r="AA17" s="646"/>
      <c r="AB17" s="646"/>
      <c r="AC17" s="646"/>
      <c r="AD17" s="647">
        <v>713306</v>
      </c>
      <c r="AE17" s="647"/>
      <c r="AF17" s="647"/>
      <c r="AG17" s="647"/>
      <c r="AH17" s="647"/>
      <c r="AI17" s="647"/>
      <c r="AJ17" s="647"/>
      <c r="AK17" s="647"/>
      <c r="AL17" s="611">
        <v>2.7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2019641</v>
      </c>
      <c r="CS17" s="609"/>
      <c r="CT17" s="609"/>
      <c r="CU17" s="609"/>
      <c r="CV17" s="609"/>
      <c r="CW17" s="609"/>
      <c r="CX17" s="609"/>
      <c r="CY17" s="610"/>
      <c r="CZ17" s="646">
        <v>3.5</v>
      </c>
      <c r="DA17" s="646"/>
      <c r="DB17" s="646"/>
      <c r="DC17" s="646"/>
      <c r="DD17" s="614" t="s">
        <v>122</v>
      </c>
      <c r="DE17" s="609"/>
      <c r="DF17" s="609"/>
      <c r="DG17" s="609"/>
      <c r="DH17" s="609"/>
      <c r="DI17" s="609"/>
      <c r="DJ17" s="609"/>
      <c r="DK17" s="609"/>
      <c r="DL17" s="609"/>
      <c r="DM17" s="609"/>
      <c r="DN17" s="609"/>
      <c r="DO17" s="609"/>
      <c r="DP17" s="610"/>
      <c r="DQ17" s="614">
        <v>2019641</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112278</v>
      </c>
      <c r="S18" s="609"/>
      <c r="T18" s="609"/>
      <c r="U18" s="609"/>
      <c r="V18" s="609"/>
      <c r="W18" s="609"/>
      <c r="X18" s="609"/>
      <c r="Y18" s="610"/>
      <c r="Z18" s="646">
        <v>0.2</v>
      </c>
      <c r="AA18" s="646"/>
      <c r="AB18" s="646"/>
      <c r="AC18" s="646"/>
      <c r="AD18" s="647">
        <v>112278</v>
      </c>
      <c r="AE18" s="647"/>
      <c r="AF18" s="647"/>
      <c r="AG18" s="647"/>
      <c r="AH18" s="647"/>
      <c r="AI18" s="647"/>
      <c r="AJ18" s="647"/>
      <c r="AK18" s="647"/>
      <c r="AL18" s="611">
        <v>0.4</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600934</v>
      </c>
      <c r="S19" s="609"/>
      <c r="T19" s="609"/>
      <c r="U19" s="609"/>
      <c r="V19" s="609"/>
      <c r="W19" s="609"/>
      <c r="X19" s="609"/>
      <c r="Y19" s="610"/>
      <c r="Z19" s="646">
        <v>1</v>
      </c>
      <c r="AA19" s="646"/>
      <c r="AB19" s="646"/>
      <c r="AC19" s="646"/>
      <c r="AD19" s="647">
        <v>600934</v>
      </c>
      <c r="AE19" s="647"/>
      <c r="AF19" s="647"/>
      <c r="AG19" s="647"/>
      <c r="AH19" s="647"/>
      <c r="AI19" s="647"/>
      <c r="AJ19" s="647"/>
      <c r="AK19" s="647"/>
      <c r="AL19" s="611">
        <v>2.2999999999999998</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2040609</v>
      </c>
      <c r="BH19" s="609"/>
      <c r="BI19" s="609"/>
      <c r="BJ19" s="609"/>
      <c r="BK19" s="609"/>
      <c r="BL19" s="609"/>
      <c r="BM19" s="609"/>
      <c r="BN19" s="610"/>
      <c r="BO19" s="646">
        <v>8.8000000000000007</v>
      </c>
      <c r="BP19" s="646"/>
      <c r="BQ19" s="646"/>
      <c r="BR19" s="646"/>
      <c r="BS19" s="647" t="s">
        <v>122</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v>94</v>
      </c>
      <c r="S20" s="609"/>
      <c r="T20" s="609"/>
      <c r="U20" s="609"/>
      <c r="V20" s="609"/>
      <c r="W20" s="609"/>
      <c r="X20" s="609"/>
      <c r="Y20" s="610"/>
      <c r="Z20" s="646">
        <v>0</v>
      </c>
      <c r="AA20" s="646"/>
      <c r="AB20" s="646"/>
      <c r="AC20" s="646"/>
      <c r="AD20" s="647">
        <v>94</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2040609</v>
      </c>
      <c r="BH20" s="609"/>
      <c r="BI20" s="609"/>
      <c r="BJ20" s="609"/>
      <c r="BK20" s="609"/>
      <c r="BL20" s="609"/>
      <c r="BM20" s="609"/>
      <c r="BN20" s="610"/>
      <c r="BO20" s="646">
        <v>8.8000000000000007</v>
      </c>
      <c r="BP20" s="646"/>
      <c r="BQ20" s="646"/>
      <c r="BR20" s="646"/>
      <c r="BS20" s="647" t="s">
        <v>122</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57271339</v>
      </c>
      <c r="CS20" s="609"/>
      <c r="CT20" s="609"/>
      <c r="CU20" s="609"/>
      <c r="CV20" s="609"/>
      <c r="CW20" s="609"/>
      <c r="CX20" s="609"/>
      <c r="CY20" s="610"/>
      <c r="CZ20" s="646">
        <v>100</v>
      </c>
      <c r="DA20" s="646"/>
      <c r="DB20" s="646"/>
      <c r="DC20" s="646"/>
      <c r="DD20" s="614">
        <v>7528034</v>
      </c>
      <c r="DE20" s="609"/>
      <c r="DF20" s="609"/>
      <c r="DG20" s="609"/>
      <c r="DH20" s="609"/>
      <c r="DI20" s="609"/>
      <c r="DJ20" s="609"/>
      <c r="DK20" s="609"/>
      <c r="DL20" s="609"/>
      <c r="DM20" s="609"/>
      <c r="DN20" s="609"/>
      <c r="DO20" s="609"/>
      <c r="DP20" s="610"/>
      <c r="DQ20" s="614">
        <v>31915251</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12347</v>
      </c>
      <c r="S21" s="609"/>
      <c r="T21" s="609"/>
      <c r="U21" s="609"/>
      <c r="V21" s="609"/>
      <c r="W21" s="609"/>
      <c r="X21" s="609"/>
      <c r="Y21" s="610"/>
      <c r="Z21" s="646">
        <v>0</v>
      </c>
      <c r="AA21" s="646"/>
      <c r="AB21" s="646"/>
      <c r="AC21" s="646"/>
      <c r="AD21" s="647" t="s">
        <v>122</v>
      </c>
      <c r="AE21" s="647"/>
      <c r="AF21" s="647"/>
      <c r="AG21" s="647"/>
      <c r="AH21" s="647"/>
      <c r="AI21" s="647"/>
      <c r="AJ21" s="647"/>
      <c r="AK21" s="647"/>
      <c r="AL21" s="611" t="s">
        <v>122</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12347</v>
      </c>
      <c r="S23" s="609"/>
      <c r="T23" s="609"/>
      <c r="U23" s="609"/>
      <c r="V23" s="609"/>
      <c r="W23" s="609"/>
      <c r="X23" s="609"/>
      <c r="Y23" s="610"/>
      <c r="Z23" s="646">
        <v>0</v>
      </c>
      <c r="AA23" s="646"/>
      <c r="AB23" s="646"/>
      <c r="AC23" s="646"/>
      <c r="AD23" s="647" t="s">
        <v>122</v>
      </c>
      <c r="AE23" s="647"/>
      <c r="AF23" s="647"/>
      <c r="AG23" s="647"/>
      <c r="AH23" s="647"/>
      <c r="AI23" s="647"/>
      <c r="AJ23" s="647"/>
      <c r="AK23" s="647"/>
      <c r="AL23" s="611" t="s">
        <v>122</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v>2040609</v>
      </c>
      <c r="BH23" s="609"/>
      <c r="BI23" s="609"/>
      <c r="BJ23" s="609"/>
      <c r="BK23" s="609"/>
      <c r="BL23" s="609"/>
      <c r="BM23" s="609"/>
      <c r="BN23" s="610"/>
      <c r="BO23" s="646">
        <v>8.8000000000000007</v>
      </c>
      <c r="BP23" s="646"/>
      <c r="BQ23" s="646"/>
      <c r="BR23" s="646"/>
      <c r="BS23" s="647" t="s">
        <v>122</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26946387</v>
      </c>
      <c r="CS24" s="664"/>
      <c r="CT24" s="664"/>
      <c r="CU24" s="664"/>
      <c r="CV24" s="664"/>
      <c r="CW24" s="664"/>
      <c r="CX24" s="664"/>
      <c r="CY24" s="689"/>
      <c r="CZ24" s="690">
        <v>47.1</v>
      </c>
      <c r="DA24" s="672"/>
      <c r="DB24" s="672"/>
      <c r="DC24" s="692"/>
      <c r="DD24" s="688">
        <v>13718322</v>
      </c>
      <c r="DE24" s="664"/>
      <c r="DF24" s="664"/>
      <c r="DG24" s="664"/>
      <c r="DH24" s="664"/>
      <c r="DI24" s="664"/>
      <c r="DJ24" s="664"/>
      <c r="DK24" s="689"/>
      <c r="DL24" s="688">
        <v>12347628</v>
      </c>
      <c r="DM24" s="664"/>
      <c r="DN24" s="664"/>
      <c r="DO24" s="664"/>
      <c r="DP24" s="664"/>
      <c r="DQ24" s="664"/>
      <c r="DR24" s="664"/>
      <c r="DS24" s="664"/>
      <c r="DT24" s="664"/>
      <c r="DU24" s="664"/>
      <c r="DV24" s="689"/>
      <c r="DW24" s="690">
        <v>46.5</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28463996</v>
      </c>
      <c r="S25" s="609"/>
      <c r="T25" s="609"/>
      <c r="U25" s="609"/>
      <c r="V25" s="609"/>
      <c r="W25" s="609"/>
      <c r="X25" s="609"/>
      <c r="Y25" s="610"/>
      <c r="Z25" s="646">
        <v>47.6</v>
      </c>
      <c r="AA25" s="646"/>
      <c r="AB25" s="646"/>
      <c r="AC25" s="646"/>
      <c r="AD25" s="647">
        <v>26411040</v>
      </c>
      <c r="AE25" s="647"/>
      <c r="AF25" s="647"/>
      <c r="AG25" s="647"/>
      <c r="AH25" s="647"/>
      <c r="AI25" s="647"/>
      <c r="AJ25" s="647"/>
      <c r="AK25" s="647"/>
      <c r="AL25" s="611">
        <v>99.4</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6964909</v>
      </c>
      <c r="CS25" s="621"/>
      <c r="CT25" s="621"/>
      <c r="CU25" s="621"/>
      <c r="CV25" s="621"/>
      <c r="CW25" s="621"/>
      <c r="CX25" s="621"/>
      <c r="CY25" s="622"/>
      <c r="CZ25" s="611">
        <v>12.2</v>
      </c>
      <c r="DA25" s="623"/>
      <c r="DB25" s="623"/>
      <c r="DC25" s="624"/>
      <c r="DD25" s="614">
        <v>6096723</v>
      </c>
      <c r="DE25" s="621"/>
      <c r="DF25" s="621"/>
      <c r="DG25" s="621"/>
      <c r="DH25" s="621"/>
      <c r="DI25" s="621"/>
      <c r="DJ25" s="621"/>
      <c r="DK25" s="622"/>
      <c r="DL25" s="614">
        <v>5880699</v>
      </c>
      <c r="DM25" s="621"/>
      <c r="DN25" s="621"/>
      <c r="DO25" s="621"/>
      <c r="DP25" s="621"/>
      <c r="DQ25" s="621"/>
      <c r="DR25" s="621"/>
      <c r="DS25" s="621"/>
      <c r="DT25" s="621"/>
      <c r="DU25" s="621"/>
      <c r="DV25" s="622"/>
      <c r="DW25" s="611">
        <v>22.1</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8250</v>
      </c>
      <c r="S26" s="609"/>
      <c r="T26" s="609"/>
      <c r="U26" s="609"/>
      <c r="V26" s="609"/>
      <c r="W26" s="609"/>
      <c r="X26" s="609"/>
      <c r="Y26" s="610"/>
      <c r="Z26" s="646">
        <v>0</v>
      </c>
      <c r="AA26" s="646"/>
      <c r="AB26" s="646"/>
      <c r="AC26" s="646"/>
      <c r="AD26" s="647">
        <v>8250</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3937680</v>
      </c>
      <c r="CS26" s="609"/>
      <c r="CT26" s="609"/>
      <c r="CU26" s="609"/>
      <c r="CV26" s="609"/>
      <c r="CW26" s="609"/>
      <c r="CX26" s="609"/>
      <c r="CY26" s="610"/>
      <c r="CZ26" s="611">
        <v>6.9</v>
      </c>
      <c r="DA26" s="623"/>
      <c r="DB26" s="623"/>
      <c r="DC26" s="624"/>
      <c r="DD26" s="614">
        <v>3435764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288216</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23237260</v>
      </c>
      <c r="BH27" s="609"/>
      <c r="BI27" s="609"/>
      <c r="BJ27" s="609"/>
      <c r="BK27" s="609"/>
      <c r="BL27" s="609"/>
      <c r="BM27" s="609"/>
      <c r="BN27" s="610"/>
      <c r="BO27" s="646">
        <v>100</v>
      </c>
      <c r="BP27" s="646"/>
      <c r="BQ27" s="646"/>
      <c r="BR27" s="646"/>
      <c r="BS27" s="647">
        <v>55088</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17961837</v>
      </c>
      <c r="CS27" s="621"/>
      <c r="CT27" s="621"/>
      <c r="CU27" s="621"/>
      <c r="CV27" s="621"/>
      <c r="CW27" s="621"/>
      <c r="CX27" s="621"/>
      <c r="CY27" s="622"/>
      <c r="CZ27" s="611">
        <v>31.4</v>
      </c>
      <c r="DA27" s="623"/>
      <c r="DB27" s="623"/>
      <c r="DC27" s="624"/>
      <c r="DD27" s="614">
        <v>5601958</v>
      </c>
      <c r="DE27" s="621"/>
      <c r="DF27" s="621"/>
      <c r="DG27" s="621"/>
      <c r="DH27" s="621"/>
      <c r="DI27" s="621"/>
      <c r="DJ27" s="621"/>
      <c r="DK27" s="622"/>
      <c r="DL27" s="614">
        <v>4447288</v>
      </c>
      <c r="DM27" s="621"/>
      <c r="DN27" s="621"/>
      <c r="DO27" s="621"/>
      <c r="DP27" s="621"/>
      <c r="DQ27" s="621"/>
      <c r="DR27" s="621"/>
      <c r="DS27" s="621"/>
      <c r="DT27" s="621"/>
      <c r="DU27" s="621"/>
      <c r="DV27" s="622"/>
      <c r="DW27" s="611">
        <v>16.7</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472382</v>
      </c>
      <c r="S28" s="609"/>
      <c r="T28" s="609"/>
      <c r="U28" s="609"/>
      <c r="V28" s="609"/>
      <c r="W28" s="609"/>
      <c r="X28" s="609"/>
      <c r="Y28" s="610"/>
      <c r="Z28" s="646">
        <v>0.8</v>
      </c>
      <c r="AA28" s="646"/>
      <c r="AB28" s="646"/>
      <c r="AC28" s="646"/>
      <c r="AD28" s="647">
        <v>156756</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2019641</v>
      </c>
      <c r="CS28" s="609"/>
      <c r="CT28" s="609"/>
      <c r="CU28" s="609"/>
      <c r="CV28" s="609"/>
      <c r="CW28" s="609"/>
      <c r="CX28" s="609"/>
      <c r="CY28" s="610"/>
      <c r="CZ28" s="611">
        <v>3.5</v>
      </c>
      <c r="DA28" s="623"/>
      <c r="DB28" s="623"/>
      <c r="DC28" s="624"/>
      <c r="DD28" s="614">
        <v>2019641</v>
      </c>
      <c r="DE28" s="609"/>
      <c r="DF28" s="609"/>
      <c r="DG28" s="609"/>
      <c r="DH28" s="609"/>
      <c r="DI28" s="609"/>
      <c r="DJ28" s="609"/>
      <c r="DK28" s="610"/>
      <c r="DL28" s="614">
        <v>2019641</v>
      </c>
      <c r="DM28" s="609"/>
      <c r="DN28" s="609"/>
      <c r="DO28" s="609"/>
      <c r="DP28" s="609"/>
      <c r="DQ28" s="609"/>
      <c r="DR28" s="609"/>
      <c r="DS28" s="609"/>
      <c r="DT28" s="609"/>
      <c r="DU28" s="609"/>
      <c r="DV28" s="610"/>
      <c r="DW28" s="611">
        <v>7.6</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538844</v>
      </c>
      <c r="S29" s="609"/>
      <c r="T29" s="609"/>
      <c r="U29" s="609"/>
      <c r="V29" s="609"/>
      <c r="W29" s="609"/>
      <c r="X29" s="609"/>
      <c r="Y29" s="610"/>
      <c r="Z29" s="646">
        <v>0.9</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2018430</v>
      </c>
      <c r="CS29" s="621"/>
      <c r="CT29" s="621"/>
      <c r="CU29" s="621"/>
      <c r="CV29" s="621"/>
      <c r="CW29" s="621"/>
      <c r="CX29" s="621"/>
      <c r="CY29" s="622"/>
      <c r="CZ29" s="611">
        <v>3.5</v>
      </c>
      <c r="DA29" s="623"/>
      <c r="DB29" s="623"/>
      <c r="DC29" s="624"/>
      <c r="DD29" s="614">
        <v>2018430</v>
      </c>
      <c r="DE29" s="621"/>
      <c r="DF29" s="621"/>
      <c r="DG29" s="621"/>
      <c r="DH29" s="621"/>
      <c r="DI29" s="621"/>
      <c r="DJ29" s="621"/>
      <c r="DK29" s="622"/>
      <c r="DL29" s="614">
        <v>2018430</v>
      </c>
      <c r="DM29" s="621"/>
      <c r="DN29" s="621"/>
      <c r="DO29" s="621"/>
      <c r="DP29" s="621"/>
      <c r="DQ29" s="621"/>
      <c r="DR29" s="621"/>
      <c r="DS29" s="621"/>
      <c r="DT29" s="621"/>
      <c r="DU29" s="621"/>
      <c r="DV29" s="622"/>
      <c r="DW29" s="611">
        <v>7.6</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12502878</v>
      </c>
      <c r="S30" s="609"/>
      <c r="T30" s="609"/>
      <c r="U30" s="609"/>
      <c r="V30" s="609"/>
      <c r="W30" s="609"/>
      <c r="X30" s="609"/>
      <c r="Y30" s="610"/>
      <c r="Z30" s="646">
        <v>20.9</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78"/>
      <c r="BI30" s="678"/>
      <c r="BJ30" s="678"/>
      <c r="BK30" s="678"/>
      <c r="BL30" s="678"/>
      <c r="BM30" s="678"/>
      <c r="BN30" s="678"/>
      <c r="BO30" s="678"/>
      <c r="BP30" s="678"/>
      <c r="BQ30" s="679"/>
      <c r="BR30" s="660" t="s">
        <v>296</v>
      </c>
      <c r="BS30" s="678"/>
      <c r="BT30" s="678"/>
      <c r="BU30" s="678"/>
      <c r="BV30" s="678"/>
      <c r="BW30" s="678"/>
      <c r="BX30" s="678"/>
      <c r="BY30" s="678"/>
      <c r="BZ30" s="678"/>
      <c r="CA30" s="678"/>
      <c r="CB30" s="679"/>
      <c r="CD30" s="629"/>
      <c r="CE30" s="630"/>
      <c r="CF30" s="605" t="s">
        <v>297</v>
      </c>
      <c r="CG30" s="606"/>
      <c r="CH30" s="606"/>
      <c r="CI30" s="606"/>
      <c r="CJ30" s="606"/>
      <c r="CK30" s="606"/>
      <c r="CL30" s="606"/>
      <c r="CM30" s="606"/>
      <c r="CN30" s="606"/>
      <c r="CO30" s="606"/>
      <c r="CP30" s="606"/>
      <c r="CQ30" s="607"/>
      <c r="CR30" s="608">
        <v>1935880</v>
      </c>
      <c r="CS30" s="609"/>
      <c r="CT30" s="609"/>
      <c r="CU30" s="609"/>
      <c r="CV30" s="609"/>
      <c r="CW30" s="609"/>
      <c r="CX30" s="609"/>
      <c r="CY30" s="610"/>
      <c r="CZ30" s="611">
        <v>3.4</v>
      </c>
      <c r="DA30" s="623"/>
      <c r="DB30" s="623"/>
      <c r="DC30" s="624"/>
      <c r="DD30" s="614">
        <v>1935880</v>
      </c>
      <c r="DE30" s="609"/>
      <c r="DF30" s="609"/>
      <c r="DG30" s="609"/>
      <c r="DH30" s="609"/>
      <c r="DI30" s="609"/>
      <c r="DJ30" s="609"/>
      <c r="DK30" s="610"/>
      <c r="DL30" s="614">
        <v>1935880</v>
      </c>
      <c r="DM30" s="609"/>
      <c r="DN30" s="609"/>
      <c r="DO30" s="609"/>
      <c r="DP30" s="609"/>
      <c r="DQ30" s="609"/>
      <c r="DR30" s="609"/>
      <c r="DS30" s="609"/>
      <c r="DT30" s="609"/>
      <c r="DU30" s="609"/>
      <c r="DV30" s="610"/>
      <c r="DW30" s="611">
        <v>7.3</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299</v>
      </c>
      <c r="AQ31" s="681"/>
      <c r="AR31" s="681"/>
      <c r="AS31" s="681"/>
      <c r="AT31" s="682" t="s">
        <v>300</v>
      </c>
      <c r="AU31" s="200"/>
      <c r="AV31" s="200"/>
      <c r="AW31" s="200"/>
      <c r="AX31" s="666" t="s">
        <v>178</v>
      </c>
      <c r="AY31" s="667"/>
      <c r="AZ31" s="667"/>
      <c r="BA31" s="667"/>
      <c r="BB31" s="667"/>
      <c r="BC31" s="667"/>
      <c r="BD31" s="667"/>
      <c r="BE31" s="667"/>
      <c r="BF31" s="668"/>
      <c r="BG31" s="670">
        <v>99.6</v>
      </c>
      <c r="BH31" s="671"/>
      <c r="BI31" s="671"/>
      <c r="BJ31" s="671"/>
      <c r="BK31" s="671"/>
      <c r="BL31" s="671"/>
      <c r="BM31" s="672">
        <v>99.3</v>
      </c>
      <c r="BN31" s="671"/>
      <c r="BO31" s="671"/>
      <c r="BP31" s="671"/>
      <c r="BQ31" s="673"/>
      <c r="BR31" s="670">
        <v>99.7</v>
      </c>
      <c r="BS31" s="671"/>
      <c r="BT31" s="671"/>
      <c r="BU31" s="671"/>
      <c r="BV31" s="671"/>
      <c r="BW31" s="671"/>
      <c r="BX31" s="672">
        <v>99.5</v>
      </c>
      <c r="BY31" s="671"/>
      <c r="BZ31" s="671"/>
      <c r="CA31" s="671"/>
      <c r="CB31" s="673"/>
      <c r="CD31" s="629"/>
      <c r="CE31" s="630"/>
      <c r="CF31" s="605" t="s">
        <v>301</v>
      </c>
      <c r="CG31" s="606"/>
      <c r="CH31" s="606"/>
      <c r="CI31" s="606"/>
      <c r="CJ31" s="606"/>
      <c r="CK31" s="606"/>
      <c r="CL31" s="606"/>
      <c r="CM31" s="606"/>
      <c r="CN31" s="606"/>
      <c r="CO31" s="606"/>
      <c r="CP31" s="606"/>
      <c r="CQ31" s="607"/>
      <c r="CR31" s="608">
        <v>82550</v>
      </c>
      <c r="CS31" s="621"/>
      <c r="CT31" s="621"/>
      <c r="CU31" s="621"/>
      <c r="CV31" s="621"/>
      <c r="CW31" s="621"/>
      <c r="CX31" s="621"/>
      <c r="CY31" s="622"/>
      <c r="CZ31" s="611">
        <v>0.1</v>
      </c>
      <c r="DA31" s="623"/>
      <c r="DB31" s="623"/>
      <c r="DC31" s="624"/>
      <c r="DD31" s="614">
        <v>82550</v>
      </c>
      <c r="DE31" s="621"/>
      <c r="DF31" s="621"/>
      <c r="DG31" s="621"/>
      <c r="DH31" s="621"/>
      <c r="DI31" s="621"/>
      <c r="DJ31" s="621"/>
      <c r="DK31" s="622"/>
      <c r="DL31" s="614">
        <v>82550</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9384605</v>
      </c>
      <c r="S32" s="609"/>
      <c r="T32" s="609"/>
      <c r="U32" s="609"/>
      <c r="V32" s="609"/>
      <c r="W32" s="609"/>
      <c r="X32" s="609"/>
      <c r="Y32" s="610"/>
      <c r="Z32" s="646">
        <v>15.7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303</v>
      </c>
      <c r="AX32" s="605" t="s">
        <v>304</v>
      </c>
      <c r="AY32" s="606"/>
      <c r="AZ32" s="606"/>
      <c r="BA32" s="606"/>
      <c r="BB32" s="606"/>
      <c r="BC32" s="606"/>
      <c r="BD32" s="606"/>
      <c r="BE32" s="606"/>
      <c r="BF32" s="607"/>
      <c r="BG32" s="674">
        <v>99.4</v>
      </c>
      <c r="BH32" s="621"/>
      <c r="BI32" s="621"/>
      <c r="BJ32" s="621"/>
      <c r="BK32" s="621"/>
      <c r="BL32" s="621"/>
      <c r="BM32" s="612">
        <v>99.1</v>
      </c>
      <c r="BN32" s="621"/>
      <c r="BO32" s="621"/>
      <c r="BP32" s="621"/>
      <c r="BQ32" s="644"/>
      <c r="BR32" s="674">
        <v>99.6</v>
      </c>
      <c r="BS32" s="621"/>
      <c r="BT32" s="621"/>
      <c r="BU32" s="621"/>
      <c r="BV32" s="621"/>
      <c r="BW32" s="621"/>
      <c r="BX32" s="612">
        <v>99.2</v>
      </c>
      <c r="BY32" s="621"/>
      <c r="BZ32" s="621"/>
      <c r="CA32" s="621"/>
      <c r="CB32" s="644"/>
      <c r="CD32" s="631"/>
      <c r="CE32" s="632"/>
      <c r="CF32" s="605" t="s">
        <v>305</v>
      </c>
      <c r="CG32" s="606"/>
      <c r="CH32" s="606"/>
      <c r="CI32" s="606"/>
      <c r="CJ32" s="606"/>
      <c r="CK32" s="606"/>
      <c r="CL32" s="606"/>
      <c r="CM32" s="606"/>
      <c r="CN32" s="606"/>
      <c r="CO32" s="606"/>
      <c r="CP32" s="606"/>
      <c r="CQ32" s="607"/>
      <c r="CR32" s="608">
        <v>1211</v>
      </c>
      <c r="CS32" s="609"/>
      <c r="CT32" s="609"/>
      <c r="CU32" s="609"/>
      <c r="CV32" s="609"/>
      <c r="CW32" s="609"/>
      <c r="CX32" s="609"/>
      <c r="CY32" s="610"/>
      <c r="CZ32" s="611">
        <v>0</v>
      </c>
      <c r="DA32" s="623"/>
      <c r="DB32" s="623"/>
      <c r="DC32" s="624"/>
      <c r="DD32" s="614">
        <v>1211</v>
      </c>
      <c r="DE32" s="609"/>
      <c r="DF32" s="609"/>
      <c r="DG32" s="609"/>
      <c r="DH32" s="609"/>
      <c r="DI32" s="609"/>
      <c r="DJ32" s="609"/>
      <c r="DK32" s="610"/>
      <c r="DL32" s="614">
        <v>1211</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14772</v>
      </c>
      <c r="S33" s="609"/>
      <c r="T33" s="609"/>
      <c r="U33" s="609"/>
      <c r="V33" s="609"/>
      <c r="W33" s="609"/>
      <c r="X33" s="609"/>
      <c r="Y33" s="610"/>
      <c r="Z33" s="646">
        <v>0</v>
      </c>
      <c r="AA33" s="646"/>
      <c r="AB33" s="646"/>
      <c r="AC33" s="646"/>
      <c r="AD33" s="647">
        <v>1376</v>
      </c>
      <c r="AE33" s="647"/>
      <c r="AF33" s="647"/>
      <c r="AG33" s="647"/>
      <c r="AH33" s="647"/>
      <c r="AI33" s="647"/>
      <c r="AJ33" s="647"/>
      <c r="AK33" s="647"/>
      <c r="AL33" s="611">
        <v>0</v>
      </c>
      <c r="AM33" s="612"/>
      <c r="AN33" s="612"/>
      <c r="AO33" s="648"/>
      <c r="AP33" s="651"/>
      <c r="AQ33" s="652"/>
      <c r="AR33" s="652"/>
      <c r="AS33" s="652"/>
      <c r="AT33" s="684"/>
      <c r="AU33" s="201"/>
      <c r="AV33" s="201"/>
      <c r="AW33" s="201"/>
      <c r="AX33" s="589" t="s">
        <v>307</v>
      </c>
      <c r="AY33" s="590"/>
      <c r="AZ33" s="590"/>
      <c r="BA33" s="590"/>
      <c r="BB33" s="590"/>
      <c r="BC33" s="590"/>
      <c r="BD33" s="590"/>
      <c r="BE33" s="590"/>
      <c r="BF33" s="591"/>
      <c r="BG33" s="669">
        <v>99.7</v>
      </c>
      <c r="BH33" s="593"/>
      <c r="BI33" s="593"/>
      <c r="BJ33" s="593"/>
      <c r="BK33" s="593"/>
      <c r="BL33" s="593"/>
      <c r="BM33" s="639">
        <v>99.6</v>
      </c>
      <c r="BN33" s="593"/>
      <c r="BO33" s="593"/>
      <c r="BP33" s="593"/>
      <c r="BQ33" s="656"/>
      <c r="BR33" s="669">
        <v>99.8</v>
      </c>
      <c r="BS33" s="593"/>
      <c r="BT33" s="593"/>
      <c r="BU33" s="593"/>
      <c r="BV33" s="593"/>
      <c r="BW33" s="593"/>
      <c r="BX33" s="639">
        <v>99.8</v>
      </c>
      <c r="BY33" s="593"/>
      <c r="BZ33" s="593"/>
      <c r="CA33" s="593"/>
      <c r="CB33" s="656"/>
      <c r="CD33" s="605" t="s">
        <v>308</v>
      </c>
      <c r="CE33" s="606"/>
      <c r="CF33" s="606"/>
      <c r="CG33" s="606"/>
      <c r="CH33" s="606"/>
      <c r="CI33" s="606"/>
      <c r="CJ33" s="606"/>
      <c r="CK33" s="606"/>
      <c r="CL33" s="606"/>
      <c r="CM33" s="606"/>
      <c r="CN33" s="606"/>
      <c r="CO33" s="606"/>
      <c r="CP33" s="606"/>
      <c r="CQ33" s="607"/>
      <c r="CR33" s="608">
        <v>22796918</v>
      </c>
      <c r="CS33" s="621"/>
      <c r="CT33" s="621"/>
      <c r="CU33" s="621"/>
      <c r="CV33" s="621"/>
      <c r="CW33" s="621"/>
      <c r="CX33" s="621"/>
      <c r="CY33" s="622"/>
      <c r="CZ33" s="611">
        <v>39.799999999999997</v>
      </c>
      <c r="DA33" s="623"/>
      <c r="DB33" s="623"/>
      <c r="DC33" s="624"/>
      <c r="DD33" s="614">
        <v>17389458</v>
      </c>
      <c r="DE33" s="621"/>
      <c r="DF33" s="621"/>
      <c r="DG33" s="621"/>
      <c r="DH33" s="621"/>
      <c r="DI33" s="621"/>
      <c r="DJ33" s="621"/>
      <c r="DK33" s="622"/>
      <c r="DL33" s="614">
        <v>12689486</v>
      </c>
      <c r="DM33" s="621"/>
      <c r="DN33" s="621"/>
      <c r="DO33" s="621"/>
      <c r="DP33" s="621"/>
      <c r="DQ33" s="621"/>
      <c r="DR33" s="621"/>
      <c r="DS33" s="621"/>
      <c r="DT33" s="621"/>
      <c r="DU33" s="621"/>
      <c r="DV33" s="622"/>
      <c r="DW33" s="611">
        <v>47.7</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92040</v>
      </c>
      <c r="S34" s="609"/>
      <c r="T34" s="609"/>
      <c r="U34" s="609"/>
      <c r="V34" s="609"/>
      <c r="W34" s="609"/>
      <c r="X34" s="609"/>
      <c r="Y34" s="610"/>
      <c r="Z34" s="646">
        <v>0.2</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8919424</v>
      </c>
      <c r="CS34" s="609"/>
      <c r="CT34" s="609"/>
      <c r="CU34" s="609"/>
      <c r="CV34" s="609"/>
      <c r="CW34" s="609"/>
      <c r="CX34" s="609"/>
      <c r="CY34" s="610"/>
      <c r="CZ34" s="611">
        <v>15.6</v>
      </c>
      <c r="DA34" s="623"/>
      <c r="DB34" s="623"/>
      <c r="DC34" s="624"/>
      <c r="DD34" s="614">
        <v>6775494</v>
      </c>
      <c r="DE34" s="609"/>
      <c r="DF34" s="609"/>
      <c r="DG34" s="609"/>
      <c r="DH34" s="609"/>
      <c r="DI34" s="609"/>
      <c r="DJ34" s="609"/>
      <c r="DK34" s="610"/>
      <c r="DL34" s="614">
        <v>6320023</v>
      </c>
      <c r="DM34" s="609"/>
      <c r="DN34" s="609"/>
      <c r="DO34" s="609"/>
      <c r="DP34" s="609"/>
      <c r="DQ34" s="609"/>
      <c r="DR34" s="609"/>
      <c r="DS34" s="609"/>
      <c r="DT34" s="609"/>
      <c r="DU34" s="609"/>
      <c r="DV34" s="610"/>
      <c r="DW34" s="611">
        <v>23.8</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2002933</v>
      </c>
      <c r="S35" s="609"/>
      <c r="T35" s="609"/>
      <c r="U35" s="609"/>
      <c r="V35" s="609"/>
      <c r="W35" s="609"/>
      <c r="X35" s="609"/>
      <c r="Y35" s="610"/>
      <c r="Z35" s="646">
        <v>3.4</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304823</v>
      </c>
      <c r="CS35" s="621"/>
      <c r="CT35" s="621"/>
      <c r="CU35" s="621"/>
      <c r="CV35" s="621"/>
      <c r="CW35" s="621"/>
      <c r="CX35" s="621"/>
      <c r="CY35" s="622"/>
      <c r="CZ35" s="611">
        <v>0.5</v>
      </c>
      <c r="DA35" s="623"/>
      <c r="DB35" s="623"/>
      <c r="DC35" s="624"/>
      <c r="DD35" s="614">
        <v>291051</v>
      </c>
      <c r="DE35" s="621"/>
      <c r="DF35" s="621"/>
      <c r="DG35" s="621"/>
      <c r="DH35" s="621"/>
      <c r="DI35" s="621"/>
      <c r="DJ35" s="621"/>
      <c r="DK35" s="622"/>
      <c r="DL35" s="614">
        <v>290787</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1967200</v>
      </c>
      <c r="S36" s="609"/>
      <c r="T36" s="609"/>
      <c r="U36" s="609"/>
      <c r="V36" s="609"/>
      <c r="W36" s="609"/>
      <c r="X36" s="609"/>
      <c r="Y36" s="610"/>
      <c r="Z36" s="646">
        <v>3.3</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4903744</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131016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7204836</v>
      </c>
      <c r="CS36" s="609"/>
      <c r="CT36" s="609"/>
      <c r="CU36" s="609"/>
      <c r="CV36" s="609"/>
      <c r="CW36" s="609"/>
      <c r="CX36" s="609"/>
      <c r="CY36" s="610"/>
      <c r="CZ36" s="611">
        <v>12.6</v>
      </c>
      <c r="DA36" s="623"/>
      <c r="DB36" s="623"/>
      <c r="DC36" s="624"/>
      <c r="DD36" s="614">
        <v>4549127</v>
      </c>
      <c r="DE36" s="609"/>
      <c r="DF36" s="609"/>
      <c r="DG36" s="609"/>
      <c r="DH36" s="609"/>
      <c r="DI36" s="609"/>
      <c r="DJ36" s="609"/>
      <c r="DK36" s="610"/>
      <c r="DL36" s="614">
        <v>3290108</v>
      </c>
      <c r="DM36" s="609"/>
      <c r="DN36" s="609"/>
      <c r="DO36" s="609"/>
      <c r="DP36" s="609"/>
      <c r="DQ36" s="609"/>
      <c r="DR36" s="609"/>
      <c r="DS36" s="609"/>
      <c r="DT36" s="609"/>
      <c r="DU36" s="609"/>
      <c r="DV36" s="610"/>
      <c r="DW36" s="611">
        <v>12.4</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419709</v>
      </c>
      <c r="S37" s="609"/>
      <c r="T37" s="609"/>
      <c r="U37" s="609"/>
      <c r="V37" s="609"/>
      <c r="W37" s="609"/>
      <c r="X37" s="609"/>
      <c r="Y37" s="610"/>
      <c r="Z37" s="646">
        <v>0.7</v>
      </c>
      <c r="AA37" s="646"/>
      <c r="AB37" s="646"/>
      <c r="AC37" s="646"/>
      <c r="AD37" s="647" t="s">
        <v>122</v>
      </c>
      <c r="AE37" s="647"/>
      <c r="AF37" s="647"/>
      <c r="AG37" s="647"/>
      <c r="AH37" s="647"/>
      <c r="AI37" s="647"/>
      <c r="AJ37" s="647"/>
      <c r="AK37" s="647"/>
      <c r="AL37" s="611" t="s">
        <v>122</v>
      </c>
      <c r="AM37" s="612"/>
      <c r="AN37" s="612"/>
      <c r="AO37" s="648"/>
      <c r="AQ37" s="641" t="s">
        <v>320</v>
      </c>
      <c r="AR37" s="642"/>
      <c r="AS37" s="642"/>
      <c r="AT37" s="642"/>
      <c r="AU37" s="642"/>
      <c r="AV37" s="642"/>
      <c r="AW37" s="642"/>
      <c r="AX37" s="642"/>
      <c r="AY37" s="643"/>
      <c r="AZ37" s="608">
        <v>582967</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-703984</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803672</v>
      </c>
      <c r="CS37" s="621"/>
      <c r="CT37" s="621"/>
      <c r="CU37" s="621"/>
      <c r="CV37" s="621"/>
      <c r="CW37" s="621"/>
      <c r="CX37" s="621"/>
      <c r="CY37" s="622"/>
      <c r="CZ37" s="611">
        <v>1.4</v>
      </c>
      <c r="DA37" s="623"/>
      <c r="DB37" s="623"/>
      <c r="DC37" s="624"/>
      <c r="DD37" s="614">
        <v>216920</v>
      </c>
      <c r="DE37" s="621"/>
      <c r="DF37" s="621"/>
      <c r="DG37" s="621"/>
      <c r="DH37" s="621"/>
      <c r="DI37" s="621"/>
      <c r="DJ37" s="621"/>
      <c r="DK37" s="622"/>
      <c r="DL37" s="614">
        <v>186040</v>
      </c>
      <c r="DM37" s="621"/>
      <c r="DN37" s="621"/>
      <c r="DO37" s="621"/>
      <c r="DP37" s="621"/>
      <c r="DQ37" s="621"/>
      <c r="DR37" s="621"/>
      <c r="DS37" s="621"/>
      <c r="DT37" s="621"/>
      <c r="DU37" s="621"/>
      <c r="DV37" s="622"/>
      <c r="DW37" s="611">
        <v>0.7</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3594000</v>
      </c>
      <c r="S38" s="609"/>
      <c r="T38" s="609"/>
      <c r="U38" s="609"/>
      <c r="V38" s="609"/>
      <c r="W38" s="609"/>
      <c r="X38" s="609"/>
      <c r="Y38" s="610"/>
      <c r="Z38" s="646">
        <v>6</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61091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14753</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4229807</v>
      </c>
      <c r="CS38" s="609"/>
      <c r="CT38" s="609"/>
      <c r="CU38" s="609"/>
      <c r="CV38" s="609"/>
      <c r="CW38" s="609"/>
      <c r="CX38" s="609"/>
      <c r="CY38" s="610"/>
      <c r="CZ38" s="611">
        <v>7.4</v>
      </c>
      <c r="DA38" s="623"/>
      <c r="DB38" s="623"/>
      <c r="DC38" s="624"/>
      <c r="DD38" s="614">
        <v>3721326</v>
      </c>
      <c r="DE38" s="609"/>
      <c r="DF38" s="609"/>
      <c r="DG38" s="609"/>
      <c r="DH38" s="609"/>
      <c r="DI38" s="609"/>
      <c r="DJ38" s="609"/>
      <c r="DK38" s="610"/>
      <c r="DL38" s="614">
        <v>2788568</v>
      </c>
      <c r="DM38" s="609"/>
      <c r="DN38" s="609"/>
      <c r="DO38" s="609"/>
      <c r="DP38" s="609"/>
      <c r="DQ38" s="609"/>
      <c r="DR38" s="609"/>
      <c r="DS38" s="609"/>
      <c r="DT38" s="609"/>
      <c r="DU38" s="609"/>
      <c r="DV38" s="610"/>
      <c r="DW38" s="611">
        <v>10.5</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29879</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20207</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2137985</v>
      </c>
      <c r="CS39" s="621"/>
      <c r="CT39" s="621"/>
      <c r="CU39" s="621"/>
      <c r="CV39" s="621"/>
      <c r="CW39" s="621"/>
      <c r="CX39" s="621"/>
      <c r="CY39" s="622"/>
      <c r="CZ39" s="611">
        <v>3.7</v>
      </c>
      <c r="DA39" s="623"/>
      <c r="DB39" s="623"/>
      <c r="DC39" s="624"/>
      <c r="DD39" s="614">
        <v>2052417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v>96</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117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43</v>
      </c>
      <c r="CS40" s="609"/>
      <c r="CT40" s="609"/>
      <c r="CU40" s="609"/>
      <c r="CV40" s="609"/>
      <c r="CW40" s="609"/>
      <c r="CX40" s="609"/>
      <c r="CY40" s="610"/>
      <c r="CZ40" s="611">
        <v>0</v>
      </c>
      <c r="DA40" s="623"/>
      <c r="DB40" s="623"/>
      <c r="DC40" s="624"/>
      <c r="DD40" s="614">
        <v>43</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59749825</v>
      </c>
      <c r="S41" s="633"/>
      <c r="T41" s="633"/>
      <c r="U41" s="633"/>
      <c r="V41" s="633"/>
      <c r="W41" s="633"/>
      <c r="X41" s="633"/>
      <c r="Y41" s="636"/>
      <c r="Z41" s="637">
        <v>100</v>
      </c>
      <c r="AA41" s="637"/>
      <c r="AB41" s="637"/>
      <c r="AC41" s="637"/>
      <c r="AD41" s="638">
        <v>26577422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1409426</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t="s">
        <v>122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2820285</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324</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7528034</v>
      </c>
      <c r="CS42" s="621"/>
      <c r="CT42" s="621"/>
      <c r="CU42" s="621"/>
      <c r="CV42" s="621"/>
      <c r="CW42" s="621"/>
      <c r="CX42" s="621"/>
      <c r="CY42" s="622"/>
      <c r="CZ42" s="611">
        <v>13.1</v>
      </c>
      <c r="DA42" s="623"/>
      <c r="DB42" s="623"/>
      <c r="DC42" s="624"/>
      <c r="DD42" s="614">
        <v>807471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v>267224</v>
      </c>
      <c r="CS43" s="621"/>
      <c r="CT43" s="621"/>
      <c r="CU43" s="621"/>
      <c r="CV43" s="621"/>
      <c r="CW43" s="621"/>
      <c r="CX43" s="621"/>
      <c r="CY43" s="622"/>
      <c r="CZ43" s="611">
        <v>0.5</v>
      </c>
      <c r="DA43" s="623"/>
      <c r="DB43" s="623"/>
      <c r="DC43" s="624"/>
      <c r="DD43" s="614">
        <v>266405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7528034</v>
      </c>
      <c r="CS44" s="609"/>
      <c r="CT44" s="609"/>
      <c r="CU44" s="609"/>
      <c r="CV44" s="609"/>
      <c r="CW44" s="609"/>
      <c r="CX44" s="609"/>
      <c r="CY44" s="610"/>
      <c r="CZ44" s="611">
        <v>13.1</v>
      </c>
      <c r="DA44" s="612"/>
      <c r="DB44" s="612"/>
      <c r="DC44" s="613"/>
      <c r="DD44" s="614">
        <v>807471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5897663</v>
      </c>
      <c r="CS45" s="621"/>
      <c r="CT45" s="621"/>
      <c r="CU45" s="621"/>
      <c r="CV45" s="621"/>
      <c r="CW45" s="621"/>
      <c r="CX45" s="621"/>
      <c r="CY45" s="622"/>
      <c r="CZ45" s="611">
        <v>10.3</v>
      </c>
      <c r="DA45" s="623"/>
      <c r="DB45" s="623"/>
      <c r="DC45" s="624"/>
      <c r="DD45" s="614">
        <v>330763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1630371</v>
      </c>
      <c r="CS46" s="609"/>
      <c r="CT46" s="609"/>
      <c r="CU46" s="609"/>
      <c r="CV46" s="609"/>
      <c r="CW46" s="609"/>
      <c r="CX46" s="609"/>
      <c r="CY46" s="610"/>
      <c r="CZ46" s="611">
        <v>2.8</v>
      </c>
      <c r="DA46" s="612"/>
      <c r="DB46" s="612"/>
      <c r="DC46" s="613"/>
      <c r="DD46" s="614">
        <v>476708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57271339</v>
      </c>
      <c r="CS49" s="593"/>
      <c r="CT49" s="593"/>
      <c r="CU49" s="593"/>
      <c r="CV49" s="593"/>
      <c r="CW49" s="593"/>
      <c r="CX49" s="593"/>
      <c r="CY49" s="594"/>
      <c r="CZ49" s="595">
        <v>100</v>
      </c>
      <c r="DA49" s="596"/>
      <c r="DB49" s="596"/>
      <c r="DC49" s="597"/>
      <c r="DD49" s="598">
        <v>31915251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qgkq8gZW06ee9wTv1O42lGiTk4rEXBQHxXq9bIUAvFl5ZhxYnuVivVnwGQWmJwkALtR5I9YX9DH+ZPULZH/7Og==" saltValue="vZ+p9ZJXpAKWTR/2UVDL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70" zoomScaleSheetLayoutView="10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59778</v>
      </c>
      <c r="R7" s="1090"/>
      <c r="S7" s="1090"/>
      <c r="T7" s="1090"/>
      <c r="U7" s="1090"/>
      <c r="V7" s="1090">
        <v>57299</v>
      </c>
      <c r="W7" s="1090"/>
      <c r="X7" s="1090"/>
      <c r="Y7" s="1090"/>
      <c r="Z7" s="1090"/>
      <c r="AA7" s="1090">
        <v>2478</v>
      </c>
      <c r="AB7" s="1090"/>
      <c r="AC7" s="1090"/>
      <c r="AD7" s="1090"/>
      <c r="AE7" s="1091"/>
      <c r="AF7" s="1092">
        <v>2410</v>
      </c>
      <c r="AG7" s="1093"/>
      <c r="AH7" s="1093"/>
      <c r="AI7" s="1093"/>
      <c r="AJ7" s="1094"/>
      <c r="AK7" s="1095">
        <v>2010</v>
      </c>
      <c r="AL7" s="1096"/>
      <c r="AM7" s="1096"/>
      <c r="AN7" s="1096"/>
      <c r="AO7" s="1096"/>
      <c r="AP7" s="1096">
        <v>17222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551</v>
      </c>
      <c r="BT7" s="1087"/>
      <c r="BU7" s="1087"/>
      <c r="BV7" s="1087"/>
      <c r="BW7" s="1087"/>
      <c r="BX7" s="1087"/>
      <c r="BY7" s="1087"/>
      <c r="BZ7" s="1087"/>
      <c r="CA7" s="1087"/>
      <c r="CB7" s="1087"/>
      <c r="CC7" s="1087"/>
      <c r="CD7" s="1087"/>
      <c r="CE7" s="1087"/>
      <c r="CF7" s="1087"/>
      <c r="CG7" s="1099"/>
      <c r="CH7" s="1083">
        <v>0</v>
      </c>
      <c r="CI7" s="1084"/>
      <c r="CJ7" s="1084"/>
      <c r="CK7" s="1084"/>
      <c r="CL7" s="1085"/>
      <c r="CM7" s="1083">
        <v>11</v>
      </c>
      <c r="CN7" s="1084"/>
      <c r="CO7" s="1084"/>
      <c r="CP7" s="1084"/>
      <c r="CQ7" s="1085"/>
      <c r="CR7" s="1083">
        <v>5</v>
      </c>
      <c r="CS7" s="1084"/>
      <c r="CT7" s="1084"/>
      <c r="CU7" s="1084"/>
      <c r="CV7" s="1085"/>
      <c r="CW7" s="1083">
        <v>12</v>
      </c>
      <c r="CX7" s="1084"/>
      <c r="CY7" s="1084"/>
      <c r="CZ7" s="1084"/>
      <c r="DA7" s="1085"/>
      <c r="DB7" s="1083" t="s">
        <v>559</v>
      </c>
      <c r="DC7" s="1084"/>
      <c r="DD7" s="1084"/>
      <c r="DE7" s="1084"/>
      <c r="DF7" s="1085"/>
      <c r="DG7" s="1083" t="s">
        <v>559</v>
      </c>
      <c r="DH7" s="1084"/>
      <c r="DI7" s="1084"/>
      <c r="DJ7" s="1084"/>
      <c r="DK7" s="1085"/>
      <c r="DL7" s="1083" t="s">
        <v>559</v>
      </c>
      <c r="DM7" s="1084"/>
      <c r="DN7" s="1084"/>
      <c r="DO7" s="1084"/>
      <c r="DP7" s="1085"/>
      <c r="DQ7" s="1083" t="s">
        <v>559</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t="s">
        <v>553</v>
      </c>
      <c r="BS8" s="979" t="s">
        <v>552</v>
      </c>
      <c r="BT8" s="980"/>
      <c r="BU8" s="980"/>
      <c r="BV8" s="980"/>
      <c r="BW8" s="980"/>
      <c r="BX8" s="980"/>
      <c r="BY8" s="980"/>
      <c r="BZ8" s="980"/>
      <c r="CA8" s="980"/>
      <c r="CB8" s="980"/>
      <c r="CC8" s="980"/>
      <c r="CD8" s="980"/>
      <c r="CE8" s="980"/>
      <c r="CF8" s="980"/>
      <c r="CG8" s="1001"/>
      <c r="CH8" s="976">
        <v>0</v>
      </c>
      <c r="CI8" s="977"/>
      <c r="CJ8" s="977"/>
      <c r="CK8" s="977"/>
      <c r="CL8" s="978"/>
      <c r="CM8" s="976">
        <v>630</v>
      </c>
      <c r="CN8" s="977"/>
      <c r="CO8" s="977"/>
      <c r="CP8" s="977"/>
      <c r="CQ8" s="978"/>
      <c r="CR8" s="976">
        <v>5</v>
      </c>
      <c r="CS8" s="977"/>
      <c r="CT8" s="977"/>
      <c r="CU8" s="977"/>
      <c r="CV8" s="978"/>
      <c r="CW8" s="976">
        <v>13</v>
      </c>
      <c r="CX8" s="977"/>
      <c r="CY8" s="977"/>
      <c r="CZ8" s="977"/>
      <c r="DA8" s="978"/>
      <c r="DB8" s="976" t="s">
        <v>559</v>
      </c>
      <c r="DC8" s="977"/>
      <c r="DD8" s="977"/>
      <c r="DE8" s="977"/>
      <c r="DF8" s="978"/>
      <c r="DG8" s="976">
        <v>401</v>
      </c>
      <c r="DH8" s="977"/>
      <c r="DI8" s="977"/>
      <c r="DJ8" s="977"/>
      <c r="DK8" s="978"/>
      <c r="DL8" s="976" t="s">
        <v>559</v>
      </c>
      <c r="DM8" s="977"/>
      <c r="DN8" s="977"/>
      <c r="DO8" s="977"/>
      <c r="DP8" s="978"/>
      <c r="DQ8" s="976" t="s">
        <v>559</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59750</v>
      </c>
      <c r="R23" s="1048"/>
      <c r="S23" s="1048"/>
      <c r="T23" s="1048"/>
      <c r="U23" s="1048"/>
      <c r="V23" s="1048">
        <v>57271</v>
      </c>
      <c r="W23" s="1048"/>
      <c r="X23" s="1048"/>
      <c r="Y23" s="1048"/>
      <c r="Z23" s="1048"/>
      <c r="AA23" s="1048">
        <v>2478</v>
      </c>
      <c r="AB23" s="1048"/>
      <c r="AC23" s="1048"/>
      <c r="AD23" s="1048"/>
      <c r="AE23" s="1055"/>
      <c r="AF23" s="1056">
        <v>2410</v>
      </c>
      <c r="AG23" s="1048"/>
      <c r="AH23" s="1048"/>
      <c r="AI23" s="1048"/>
      <c r="AJ23" s="1057"/>
      <c r="AK23" s="1058"/>
      <c r="AL23" s="1059"/>
      <c r="AM23" s="1059"/>
      <c r="AN23" s="1059"/>
      <c r="AO23" s="1059"/>
      <c r="AP23" s="1048">
        <v>17222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10917</v>
      </c>
      <c r="R28" s="1038"/>
      <c r="S28" s="1038"/>
      <c r="T28" s="1038"/>
      <c r="U28" s="1038"/>
      <c r="V28" s="1038">
        <v>10786</v>
      </c>
      <c r="W28" s="1038"/>
      <c r="X28" s="1038"/>
      <c r="Y28" s="1038"/>
      <c r="Z28" s="1038"/>
      <c r="AA28" s="1038">
        <v>131</v>
      </c>
      <c r="AB28" s="1038"/>
      <c r="AC28" s="1038"/>
      <c r="AD28" s="1038"/>
      <c r="AE28" s="1039"/>
      <c r="AF28" s="1040">
        <v>131</v>
      </c>
      <c r="AG28" s="1038"/>
      <c r="AH28" s="1038"/>
      <c r="AI28" s="1038"/>
      <c r="AJ28" s="1041"/>
      <c r="AK28" s="1029">
        <v>1564</v>
      </c>
      <c r="AL28" s="1030"/>
      <c r="AM28" s="1030"/>
      <c r="AN28" s="1030"/>
      <c r="AO28" s="1030"/>
      <c r="AP28" s="1030" t="s">
        <v>559</v>
      </c>
      <c r="AQ28" s="1030"/>
      <c r="AR28" s="1030"/>
      <c r="AS28" s="1030"/>
      <c r="AT28" s="1030"/>
      <c r="AU28" s="1030" t="s">
        <v>559</v>
      </c>
      <c r="AV28" s="1030"/>
      <c r="AW28" s="1030"/>
      <c r="AX28" s="1030"/>
      <c r="AY28" s="1030"/>
      <c r="AZ28" s="1031" t="s">
        <v>559</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9601</v>
      </c>
      <c r="R29" s="1026"/>
      <c r="S29" s="1026"/>
      <c r="T29" s="1026"/>
      <c r="U29" s="1026"/>
      <c r="V29" s="1026">
        <v>9403</v>
      </c>
      <c r="W29" s="1026"/>
      <c r="X29" s="1026"/>
      <c r="Y29" s="1026"/>
      <c r="Z29" s="1026"/>
      <c r="AA29" s="1026">
        <v>198</v>
      </c>
      <c r="AB29" s="1026"/>
      <c r="AC29" s="1026"/>
      <c r="AD29" s="1026"/>
      <c r="AE29" s="1027"/>
      <c r="AF29" s="1022">
        <v>198</v>
      </c>
      <c r="AG29" s="1023"/>
      <c r="AH29" s="1023"/>
      <c r="AI29" s="1023"/>
      <c r="AJ29" s="1024"/>
      <c r="AK29" s="967">
        <v>1502</v>
      </c>
      <c r="AL29" s="958"/>
      <c r="AM29" s="958"/>
      <c r="AN29" s="958"/>
      <c r="AO29" s="958"/>
      <c r="AP29" s="958" t="s">
        <v>559</v>
      </c>
      <c r="AQ29" s="958"/>
      <c r="AR29" s="958"/>
      <c r="AS29" s="958"/>
      <c r="AT29" s="958"/>
      <c r="AU29" s="958" t="s">
        <v>559</v>
      </c>
      <c r="AV29" s="958"/>
      <c r="AW29" s="958"/>
      <c r="AX29" s="958"/>
      <c r="AY29" s="958"/>
      <c r="AZ29" s="1028" t="s">
        <v>559</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3330</v>
      </c>
      <c r="R30" s="1026"/>
      <c r="S30" s="1026"/>
      <c r="T30" s="1026"/>
      <c r="U30" s="1026"/>
      <c r="V30" s="1026">
        <v>3271</v>
      </c>
      <c r="W30" s="1026"/>
      <c r="X30" s="1026"/>
      <c r="Y30" s="1026"/>
      <c r="Z30" s="1026"/>
      <c r="AA30" s="1026">
        <v>59</v>
      </c>
      <c r="AB30" s="1026"/>
      <c r="AC30" s="1026"/>
      <c r="AD30" s="1026"/>
      <c r="AE30" s="1027"/>
      <c r="AF30" s="1022">
        <v>59</v>
      </c>
      <c r="AG30" s="1023"/>
      <c r="AH30" s="1023"/>
      <c r="AI30" s="1023"/>
      <c r="AJ30" s="1024"/>
      <c r="AK30" s="967">
        <v>1287</v>
      </c>
      <c r="AL30" s="958"/>
      <c r="AM30" s="958"/>
      <c r="AN30" s="958"/>
      <c r="AO30" s="958"/>
      <c r="AP30" s="958" t="s">
        <v>559</v>
      </c>
      <c r="AQ30" s="958"/>
      <c r="AR30" s="958"/>
      <c r="AS30" s="958"/>
      <c r="AT30" s="958"/>
      <c r="AU30" s="958" t="s">
        <v>559</v>
      </c>
      <c r="AV30" s="958"/>
      <c r="AW30" s="958"/>
      <c r="AX30" s="958"/>
      <c r="AY30" s="958"/>
      <c r="AZ30" s="1028" t="s">
        <v>559</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1946</v>
      </c>
      <c r="R31" s="1026"/>
      <c r="S31" s="1026"/>
      <c r="T31" s="1026"/>
      <c r="U31" s="1026"/>
      <c r="V31" s="1026">
        <v>1871</v>
      </c>
      <c r="W31" s="1026"/>
      <c r="X31" s="1026"/>
      <c r="Y31" s="1026"/>
      <c r="Z31" s="1026"/>
      <c r="AA31" s="1026">
        <v>74</v>
      </c>
      <c r="AB31" s="1026"/>
      <c r="AC31" s="1026"/>
      <c r="AD31" s="1026"/>
      <c r="AE31" s="1027"/>
      <c r="AF31" s="1022">
        <v>907</v>
      </c>
      <c r="AG31" s="1023"/>
      <c r="AH31" s="1023"/>
      <c r="AI31" s="1023"/>
      <c r="AJ31" s="1024"/>
      <c r="AK31" s="967">
        <v>583</v>
      </c>
      <c r="AL31" s="958"/>
      <c r="AM31" s="958"/>
      <c r="AN31" s="958"/>
      <c r="AO31" s="958"/>
      <c r="AP31" s="958">
        <v>840</v>
      </c>
      <c r="AQ31" s="958"/>
      <c r="AR31" s="958"/>
      <c r="AS31" s="958"/>
      <c r="AT31" s="958"/>
      <c r="AU31" s="958">
        <v>840</v>
      </c>
      <c r="AV31" s="958"/>
      <c r="AW31" s="958"/>
      <c r="AX31" s="958"/>
      <c r="AY31" s="958"/>
      <c r="AZ31" s="1028" t="s">
        <v>559</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1295</v>
      </c>
      <c r="AG63" s="946"/>
      <c r="AH63" s="946"/>
      <c r="AI63" s="946"/>
      <c r="AJ63" s="1009"/>
      <c r="AK63" s="1010"/>
      <c r="AL63" s="950"/>
      <c r="AM63" s="950"/>
      <c r="AN63" s="950"/>
      <c r="AO63" s="950"/>
      <c r="AP63" s="946">
        <v>840</v>
      </c>
      <c r="AQ63" s="946"/>
      <c r="AR63" s="946"/>
      <c r="AS63" s="946"/>
      <c r="AT63" s="946"/>
      <c r="AU63" s="946">
        <v>840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541</v>
      </c>
      <c r="C68" s="973"/>
      <c r="D68" s="973"/>
      <c r="E68" s="973"/>
      <c r="F68" s="973"/>
      <c r="G68" s="973"/>
      <c r="H68" s="973"/>
      <c r="I68" s="973"/>
      <c r="J68" s="973"/>
      <c r="K68" s="973"/>
      <c r="L68" s="973"/>
      <c r="M68" s="973"/>
      <c r="N68" s="973"/>
      <c r="O68" s="973"/>
      <c r="P68" s="974"/>
      <c r="Q68" s="975">
        <v>9388</v>
      </c>
      <c r="R68" s="969"/>
      <c r="S68" s="969"/>
      <c r="T68" s="969"/>
      <c r="U68" s="969"/>
      <c r="V68" s="969">
        <v>9097</v>
      </c>
      <c r="W68" s="969"/>
      <c r="X68" s="969"/>
      <c r="Y68" s="969"/>
      <c r="Z68" s="969"/>
      <c r="AA68" s="969">
        <v>291</v>
      </c>
      <c r="AB68" s="969"/>
      <c r="AC68" s="969"/>
      <c r="AD68" s="969"/>
      <c r="AE68" s="969"/>
      <c r="AF68" s="969">
        <v>291</v>
      </c>
      <c r="AG68" s="969"/>
      <c r="AH68" s="969"/>
      <c r="AI68" s="969"/>
      <c r="AJ68" s="969"/>
      <c r="AK68" s="969" t="s">
        <v>559</v>
      </c>
      <c r="AL68" s="969"/>
      <c r="AM68" s="969"/>
      <c r="AN68" s="969"/>
      <c r="AO68" s="969"/>
      <c r="AP68" s="969">
        <v>125</v>
      </c>
      <c r="AQ68" s="969"/>
      <c r="AR68" s="969"/>
      <c r="AS68" s="969"/>
      <c r="AT68" s="969"/>
      <c r="AU68" s="969">
        <v>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542</v>
      </c>
      <c r="C69" s="962"/>
      <c r="D69" s="962"/>
      <c r="E69" s="962"/>
      <c r="F69" s="962"/>
      <c r="G69" s="962"/>
      <c r="H69" s="962"/>
      <c r="I69" s="962"/>
      <c r="J69" s="962"/>
      <c r="K69" s="962"/>
      <c r="L69" s="962"/>
      <c r="M69" s="962"/>
      <c r="N69" s="962"/>
      <c r="O69" s="962"/>
      <c r="P69" s="963"/>
      <c r="Q69" s="964">
        <v>141</v>
      </c>
      <c r="R69" s="958"/>
      <c r="S69" s="958"/>
      <c r="T69" s="958"/>
      <c r="U69" s="958"/>
      <c r="V69" s="958">
        <v>124</v>
      </c>
      <c r="W69" s="958"/>
      <c r="X69" s="958"/>
      <c r="Y69" s="958"/>
      <c r="Z69" s="958"/>
      <c r="AA69" s="958">
        <v>18</v>
      </c>
      <c r="AB69" s="958"/>
      <c r="AC69" s="958"/>
      <c r="AD69" s="958"/>
      <c r="AE69" s="958"/>
      <c r="AF69" s="958">
        <v>18</v>
      </c>
      <c r="AG69" s="958"/>
      <c r="AH69" s="958"/>
      <c r="AI69" s="958"/>
      <c r="AJ69" s="958"/>
      <c r="AK69" s="958">
        <v>13</v>
      </c>
      <c r="AL69" s="958"/>
      <c r="AM69" s="958"/>
      <c r="AN69" s="958"/>
      <c r="AO69" s="958"/>
      <c r="AP69" s="958" t="s">
        <v>559</v>
      </c>
      <c r="AQ69" s="958"/>
      <c r="AR69" s="958"/>
      <c r="AS69" s="958"/>
      <c r="AT69" s="958"/>
      <c r="AU69" s="958" t="s">
        <v>559</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543</v>
      </c>
      <c r="C70" s="962"/>
      <c r="D70" s="962"/>
      <c r="E70" s="962"/>
      <c r="F70" s="962"/>
      <c r="G70" s="962"/>
      <c r="H70" s="962"/>
      <c r="I70" s="962"/>
      <c r="J70" s="962"/>
      <c r="K70" s="962"/>
      <c r="L70" s="962"/>
      <c r="M70" s="962"/>
      <c r="N70" s="962"/>
      <c r="O70" s="962"/>
      <c r="P70" s="963"/>
      <c r="Q70" s="964">
        <v>34078</v>
      </c>
      <c r="R70" s="958"/>
      <c r="S70" s="958"/>
      <c r="T70" s="958"/>
      <c r="U70" s="958"/>
      <c r="V70" s="958">
        <v>33928</v>
      </c>
      <c r="W70" s="958"/>
      <c r="X70" s="958"/>
      <c r="Y70" s="958"/>
      <c r="Z70" s="958"/>
      <c r="AA70" s="958">
        <v>150</v>
      </c>
      <c r="AB70" s="958"/>
      <c r="AC70" s="958"/>
      <c r="AD70" s="958"/>
      <c r="AE70" s="958"/>
      <c r="AF70" s="958">
        <v>150</v>
      </c>
      <c r="AG70" s="958"/>
      <c r="AH70" s="958"/>
      <c r="AI70" s="958"/>
      <c r="AJ70" s="958"/>
      <c r="AK70" s="958">
        <v>330</v>
      </c>
      <c r="AL70" s="958"/>
      <c r="AM70" s="958"/>
      <c r="AN70" s="958"/>
      <c r="AO70" s="958"/>
      <c r="AP70" s="958" t="s">
        <v>559</v>
      </c>
      <c r="AQ70" s="958"/>
      <c r="AR70" s="958"/>
      <c r="AS70" s="958"/>
      <c r="AT70" s="958"/>
      <c r="AU70" s="958" t="s">
        <v>559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544</v>
      </c>
      <c r="C71" s="962"/>
      <c r="D71" s="962"/>
      <c r="E71" s="962"/>
      <c r="F71" s="962"/>
      <c r="G71" s="962"/>
      <c r="H71" s="962"/>
      <c r="I71" s="962"/>
      <c r="J71" s="962"/>
      <c r="K71" s="962"/>
      <c r="L71" s="962"/>
      <c r="M71" s="962"/>
      <c r="N71" s="962"/>
      <c r="O71" s="962"/>
      <c r="P71" s="963"/>
      <c r="Q71" s="964">
        <v>49270</v>
      </c>
      <c r="R71" s="958"/>
      <c r="S71" s="958"/>
      <c r="T71" s="958"/>
      <c r="U71" s="958"/>
      <c r="V71" s="958">
        <v>48378</v>
      </c>
      <c r="W71" s="958"/>
      <c r="X71" s="958"/>
      <c r="Y71" s="958"/>
      <c r="Z71" s="958"/>
      <c r="AA71" s="958">
        <v>892</v>
      </c>
      <c r="AB71" s="958"/>
      <c r="AC71" s="958"/>
      <c r="AD71" s="958"/>
      <c r="AE71" s="958"/>
      <c r="AF71" s="958">
        <v>835</v>
      </c>
      <c r="AG71" s="958"/>
      <c r="AH71" s="958"/>
      <c r="AI71" s="958"/>
      <c r="AJ71" s="958"/>
      <c r="AK71" s="958" t="s">
        <v>559</v>
      </c>
      <c r="AL71" s="958"/>
      <c r="AM71" s="958"/>
      <c r="AN71" s="958"/>
      <c r="AO71" s="958"/>
      <c r="AP71" s="958" t="s">
        <v>559</v>
      </c>
      <c r="AQ71" s="958"/>
      <c r="AR71" s="958"/>
      <c r="AS71" s="958"/>
      <c r="AT71" s="958"/>
      <c r="AU71" s="958" t="s">
        <v>559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547</v>
      </c>
      <c r="C72" s="962"/>
      <c r="D72" s="962"/>
      <c r="E72" s="962"/>
      <c r="F72" s="962"/>
      <c r="G72" s="962"/>
      <c r="H72" s="962"/>
      <c r="I72" s="962"/>
      <c r="J72" s="962"/>
      <c r="K72" s="962"/>
      <c r="L72" s="962"/>
      <c r="M72" s="962"/>
      <c r="N72" s="962"/>
      <c r="O72" s="962"/>
      <c r="P72" s="963"/>
      <c r="Q72" s="964">
        <v>1238</v>
      </c>
      <c r="R72" s="958"/>
      <c r="S72" s="958"/>
      <c r="T72" s="958"/>
      <c r="U72" s="958"/>
      <c r="V72" s="958">
        <v>1207</v>
      </c>
      <c r="W72" s="958"/>
      <c r="X72" s="958"/>
      <c r="Y72" s="958"/>
      <c r="Z72" s="958"/>
      <c r="AA72" s="958">
        <v>31</v>
      </c>
      <c r="AB72" s="958"/>
      <c r="AC72" s="958"/>
      <c r="AD72" s="958"/>
      <c r="AE72" s="958"/>
      <c r="AF72" s="958">
        <v>31</v>
      </c>
      <c r="AG72" s="958"/>
      <c r="AH72" s="958"/>
      <c r="AI72" s="958"/>
      <c r="AJ72" s="958"/>
      <c r="AK72" s="958">
        <v>76</v>
      </c>
      <c r="AL72" s="958"/>
      <c r="AM72" s="958"/>
      <c r="AN72" s="958"/>
      <c r="AO72" s="958"/>
      <c r="AP72" s="958" t="s">
        <v>559</v>
      </c>
      <c r="AQ72" s="958"/>
      <c r="AR72" s="958"/>
      <c r="AS72" s="958"/>
      <c r="AT72" s="958"/>
      <c r="AU72" s="958" t="s">
        <v>559</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548</v>
      </c>
      <c r="C73" s="962"/>
      <c r="D73" s="962"/>
      <c r="E73" s="962"/>
      <c r="F73" s="962"/>
      <c r="G73" s="962"/>
      <c r="H73" s="962"/>
      <c r="I73" s="962"/>
      <c r="J73" s="962"/>
      <c r="K73" s="962"/>
      <c r="L73" s="962"/>
      <c r="M73" s="962"/>
      <c r="N73" s="962"/>
      <c r="O73" s="962"/>
      <c r="P73" s="963"/>
      <c r="Q73" s="964">
        <v>271</v>
      </c>
      <c r="R73" s="958"/>
      <c r="S73" s="958"/>
      <c r="T73" s="958"/>
      <c r="U73" s="958"/>
      <c r="V73" s="958">
        <v>194</v>
      </c>
      <c r="W73" s="958"/>
      <c r="X73" s="958"/>
      <c r="Y73" s="958"/>
      <c r="Z73" s="958"/>
      <c r="AA73" s="958">
        <v>76</v>
      </c>
      <c r="AB73" s="958"/>
      <c r="AC73" s="958"/>
      <c r="AD73" s="958"/>
      <c r="AE73" s="958"/>
      <c r="AF73" s="958">
        <v>76</v>
      </c>
      <c r="AG73" s="958"/>
      <c r="AH73" s="958"/>
      <c r="AI73" s="958"/>
      <c r="AJ73" s="958"/>
      <c r="AK73" s="958">
        <v>70</v>
      </c>
      <c r="AL73" s="958"/>
      <c r="AM73" s="958"/>
      <c r="AN73" s="958"/>
      <c r="AO73" s="958"/>
      <c r="AP73" s="958" t="s">
        <v>559</v>
      </c>
      <c r="AQ73" s="958"/>
      <c r="AR73" s="958"/>
      <c r="AS73" s="958"/>
      <c r="AT73" s="958"/>
      <c r="AU73" s="958" t="s">
        <v>559</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545</v>
      </c>
      <c r="C74" s="962"/>
      <c r="D74" s="962"/>
      <c r="E74" s="962"/>
      <c r="F74" s="962"/>
      <c r="G74" s="962"/>
      <c r="H74" s="962"/>
      <c r="I74" s="962"/>
      <c r="J74" s="962"/>
      <c r="K74" s="962"/>
      <c r="L74" s="962"/>
      <c r="M74" s="962"/>
      <c r="N74" s="962"/>
      <c r="O74" s="962"/>
      <c r="P74" s="963"/>
      <c r="Q74" s="964">
        <v>20804</v>
      </c>
      <c r="R74" s="958"/>
      <c r="S74" s="958"/>
      <c r="T74" s="958"/>
      <c r="U74" s="958"/>
      <c r="V74" s="958">
        <v>22285</v>
      </c>
      <c r="W74" s="958"/>
      <c r="X74" s="958"/>
      <c r="Y74" s="958"/>
      <c r="Z74" s="958"/>
      <c r="AA74" s="958">
        <v>-1481</v>
      </c>
      <c r="AB74" s="958"/>
      <c r="AC74" s="958"/>
      <c r="AD74" s="958"/>
      <c r="AE74" s="958"/>
      <c r="AF74" s="958">
        <v>8230</v>
      </c>
      <c r="AG74" s="958"/>
      <c r="AH74" s="958"/>
      <c r="AI74" s="958"/>
      <c r="AJ74" s="958"/>
      <c r="AK74" s="958" t="s">
        <v>559</v>
      </c>
      <c r="AL74" s="958"/>
      <c r="AM74" s="958"/>
      <c r="AN74" s="958"/>
      <c r="AO74" s="958"/>
      <c r="AP74" s="958">
        <v>5444</v>
      </c>
      <c r="AQ74" s="958"/>
      <c r="AR74" s="958"/>
      <c r="AS74" s="958"/>
      <c r="AT74" s="958"/>
      <c r="AU74" s="958">
        <v>27</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549</v>
      </c>
      <c r="C75" s="962"/>
      <c r="D75" s="962"/>
      <c r="E75" s="962"/>
      <c r="F75" s="962"/>
      <c r="G75" s="962"/>
      <c r="H75" s="962"/>
      <c r="I75" s="962"/>
      <c r="J75" s="962"/>
      <c r="K75" s="962"/>
      <c r="L75" s="962"/>
      <c r="M75" s="962"/>
      <c r="N75" s="962"/>
      <c r="O75" s="962"/>
      <c r="P75" s="963"/>
      <c r="Q75" s="965">
        <v>11048</v>
      </c>
      <c r="R75" s="966"/>
      <c r="S75" s="966"/>
      <c r="T75" s="966"/>
      <c r="U75" s="967"/>
      <c r="V75" s="968">
        <v>10962</v>
      </c>
      <c r="W75" s="966"/>
      <c r="X75" s="966"/>
      <c r="Y75" s="966"/>
      <c r="Z75" s="967"/>
      <c r="AA75" s="968">
        <v>86</v>
      </c>
      <c r="AB75" s="966"/>
      <c r="AC75" s="966"/>
      <c r="AD75" s="966"/>
      <c r="AE75" s="967"/>
      <c r="AF75" s="968">
        <v>86</v>
      </c>
      <c r="AG75" s="966"/>
      <c r="AH75" s="966"/>
      <c r="AI75" s="966"/>
      <c r="AJ75" s="967"/>
      <c r="AK75" s="968">
        <v>4624</v>
      </c>
      <c r="AL75" s="966"/>
      <c r="AM75" s="966"/>
      <c r="AN75" s="966"/>
      <c r="AO75" s="967"/>
      <c r="AP75" s="968" t="s">
        <v>559</v>
      </c>
      <c r="AQ75" s="966"/>
      <c r="AR75" s="966"/>
      <c r="AS75" s="966"/>
      <c r="AT75" s="967"/>
      <c r="AU75" s="968" t="s">
        <v>559</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550</v>
      </c>
      <c r="C76" s="962"/>
      <c r="D76" s="962"/>
      <c r="E76" s="962"/>
      <c r="F76" s="962"/>
      <c r="G76" s="962"/>
      <c r="H76" s="962"/>
      <c r="I76" s="962"/>
      <c r="J76" s="962"/>
      <c r="K76" s="962"/>
      <c r="L76" s="962"/>
      <c r="M76" s="962"/>
      <c r="N76" s="962"/>
      <c r="O76" s="962"/>
      <c r="P76" s="963"/>
      <c r="Q76" s="965">
        <v>1656633</v>
      </c>
      <c r="R76" s="966"/>
      <c r="S76" s="966"/>
      <c r="T76" s="966"/>
      <c r="U76" s="967"/>
      <c r="V76" s="968">
        <v>1631442</v>
      </c>
      <c r="W76" s="966"/>
      <c r="X76" s="966"/>
      <c r="Y76" s="966"/>
      <c r="Z76" s="967"/>
      <c r="AA76" s="968">
        <v>25191</v>
      </c>
      <c r="AB76" s="966"/>
      <c r="AC76" s="966"/>
      <c r="AD76" s="966"/>
      <c r="AE76" s="967"/>
      <c r="AF76" s="968">
        <v>25191</v>
      </c>
      <c r="AG76" s="966"/>
      <c r="AH76" s="966"/>
      <c r="AI76" s="966"/>
      <c r="AJ76" s="967"/>
      <c r="AK76" s="968">
        <v>23240</v>
      </c>
      <c r="AL76" s="966"/>
      <c r="AM76" s="966"/>
      <c r="AN76" s="966"/>
      <c r="AO76" s="967"/>
      <c r="AP76" s="968" t="s">
        <v>559</v>
      </c>
      <c r="AQ76" s="966"/>
      <c r="AR76" s="966"/>
      <c r="AS76" s="966"/>
      <c r="AT76" s="967"/>
      <c r="AU76" s="968" t="s">
        <v>559</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546</v>
      </c>
      <c r="C77" s="962"/>
      <c r="D77" s="962"/>
      <c r="E77" s="962"/>
      <c r="F77" s="962"/>
      <c r="G77" s="962"/>
      <c r="H77" s="962"/>
      <c r="I77" s="962"/>
      <c r="J77" s="962"/>
      <c r="K77" s="962"/>
      <c r="L77" s="962"/>
      <c r="M77" s="962"/>
      <c r="N77" s="962"/>
      <c r="O77" s="962"/>
      <c r="P77" s="963"/>
      <c r="Q77" s="965">
        <v>2403</v>
      </c>
      <c r="R77" s="966"/>
      <c r="S77" s="966"/>
      <c r="T77" s="966"/>
      <c r="U77" s="967"/>
      <c r="V77" s="968">
        <v>2247</v>
      </c>
      <c r="W77" s="966"/>
      <c r="X77" s="966"/>
      <c r="Y77" s="966"/>
      <c r="Z77" s="967"/>
      <c r="AA77" s="968">
        <v>156</v>
      </c>
      <c r="AB77" s="966"/>
      <c r="AC77" s="966"/>
      <c r="AD77" s="966"/>
      <c r="AE77" s="967"/>
      <c r="AF77" s="968">
        <v>156</v>
      </c>
      <c r="AG77" s="966"/>
      <c r="AH77" s="966"/>
      <c r="AI77" s="966"/>
      <c r="AJ77" s="967"/>
      <c r="AK77" s="968" t="s">
        <v>559</v>
      </c>
      <c r="AL77" s="966"/>
      <c r="AM77" s="966"/>
      <c r="AN77" s="966"/>
      <c r="AO77" s="967"/>
      <c r="AP77" s="968">
        <v>9299</v>
      </c>
      <c r="AQ77" s="966"/>
      <c r="AR77" s="966"/>
      <c r="AS77" s="966"/>
      <c r="AT77" s="967"/>
      <c r="AU77" s="968">
        <v>3100</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35064</v>
      </c>
      <c r="AG88" s="946"/>
      <c r="AH88" s="946"/>
      <c r="AI88" s="946"/>
      <c r="AJ88" s="946"/>
      <c r="AK88" s="950"/>
      <c r="AL88" s="950"/>
      <c r="AM88" s="950"/>
      <c r="AN88" s="950"/>
      <c r="AO88" s="950"/>
      <c r="AP88" s="946">
        <v>14868</v>
      </c>
      <c r="AQ88" s="946"/>
      <c r="AR88" s="946"/>
      <c r="AS88" s="946"/>
      <c r="AT88" s="946"/>
      <c r="AU88" s="946">
        <v>3130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v>
      </c>
      <c r="CS102" s="940"/>
      <c r="CT102" s="940"/>
      <c r="CU102" s="940"/>
      <c r="CV102" s="941"/>
      <c r="CW102" s="939">
        <v>25</v>
      </c>
      <c r="CX102" s="940"/>
      <c r="CY102" s="940"/>
      <c r="CZ102" s="940"/>
      <c r="DA102" s="941"/>
      <c r="DB102" s="939" t="s">
        <v>559</v>
      </c>
      <c r="DC102" s="940"/>
      <c r="DD102" s="940"/>
      <c r="DE102" s="940"/>
      <c r="DF102" s="941"/>
      <c r="DG102" s="939">
        <v>401</v>
      </c>
      <c r="DH102" s="940"/>
      <c r="DI102" s="940"/>
      <c r="DJ102" s="940"/>
      <c r="DK102" s="941"/>
      <c r="DL102" s="939" t="s">
        <v>559</v>
      </c>
      <c r="DM102" s="940"/>
      <c r="DN102" s="940"/>
      <c r="DO102" s="940"/>
      <c r="DP102" s="941"/>
      <c r="DQ102" s="939" t="s">
        <v>559</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2214878</v>
      </c>
      <c r="AB110" s="876"/>
      <c r="AC110" s="876"/>
      <c r="AD110" s="876"/>
      <c r="AE110" s="877"/>
      <c r="AF110" s="878">
        <v>2135026</v>
      </c>
      <c r="AG110" s="876"/>
      <c r="AH110" s="876"/>
      <c r="AI110" s="876"/>
      <c r="AJ110" s="877"/>
      <c r="AK110" s="878">
        <v>2018430</v>
      </c>
      <c r="AL110" s="876"/>
      <c r="AM110" s="876"/>
      <c r="AN110" s="876"/>
      <c r="AO110" s="877"/>
      <c r="AP110" s="879">
        <v>8.1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16867012</v>
      </c>
      <c r="BR110" s="829"/>
      <c r="BS110" s="829"/>
      <c r="BT110" s="829"/>
      <c r="BU110" s="829"/>
      <c r="BV110" s="829">
        <v>15564127</v>
      </c>
      <c r="BW110" s="829"/>
      <c r="BX110" s="829"/>
      <c r="BY110" s="829"/>
      <c r="BZ110" s="829"/>
      <c r="CA110" s="829">
        <v>17222247</v>
      </c>
      <c r="CB110" s="829"/>
      <c r="CC110" s="829"/>
      <c r="CD110" s="829"/>
      <c r="CE110" s="829"/>
      <c r="CF110" s="853">
        <v>69.5</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139231</v>
      </c>
      <c r="BR111" s="804"/>
      <c r="BS111" s="804"/>
      <c r="BT111" s="804"/>
      <c r="BU111" s="804"/>
      <c r="BV111" s="804">
        <v>895127</v>
      </c>
      <c r="BW111" s="804"/>
      <c r="BX111" s="804"/>
      <c r="BY111" s="804"/>
      <c r="BZ111" s="804"/>
      <c r="CA111" s="804">
        <v>1067925</v>
      </c>
      <c r="CB111" s="804"/>
      <c r="CC111" s="804"/>
      <c r="CD111" s="804"/>
      <c r="CE111" s="804"/>
      <c r="CF111" s="862">
        <v>4.3</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898881</v>
      </c>
      <c r="BR112" s="804"/>
      <c r="BS112" s="804"/>
      <c r="BT112" s="804"/>
      <c r="BU112" s="804"/>
      <c r="BV112" s="804">
        <v>817977</v>
      </c>
      <c r="BW112" s="804"/>
      <c r="BX112" s="804"/>
      <c r="BY112" s="804"/>
      <c r="BZ112" s="804"/>
      <c r="CA112" s="804">
        <v>840165</v>
      </c>
      <c r="CB112" s="804"/>
      <c r="CC112" s="804"/>
      <c r="CD112" s="804"/>
      <c r="CE112" s="804"/>
      <c r="CF112" s="862">
        <v>3.4</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106466</v>
      </c>
      <c r="AB113" s="906"/>
      <c r="AC113" s="906"/>
      <c r="AD113" s="906"/>
      <c r="AE113" s="907"/>
      <c r="AF113" s="908">
        <v>99648</v>
      </c>
      <c r="AG113" s="906"/>
      <c r="AH113" s="906"/>
      <c r="AI113" s="906"/>
      <c r="AJ113" s="907"/>
      <c r="AK113" s="908">
        <v>94744</v>
      </c>
      <c r="AL113" s="906"/>
      <c r="AM113" s="906"/>
      <c r="AN113" s="906"/>
      <c r="AO113" s="907"/>
      <c r="AP113" s="909">
        <v>0.4</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3774215</v>
      </c>
      <c r="BR113" s="804"/>
      <c r="BS113" s="804"/>
      <c r="BT113" s="804"/>
      <c r="BU113" s="804"/>
      <c r="BV113" s="804">
        <v>3455109</v>
      </c>
      <c r="BW113" s="804"/>
      <c r="BX113" s="804"/>
      <c r="BY113" s="804"/>
      <c r="BZ113" s="804"/>
      <c r="CA113" s="804">
        <v>3129867</v>
      </c>
      <c r="CB113" s="804"/>
      <c r="CC113" s="804"/>
      <c r="CD113" s="804"/>
      <c r="CE113" s="804"/>
      <c r="CF113" s="862">
        <v>12.6</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73174</v>
      </c>
      <c r="AB114" s="767"/>
      <c r="AC114" s="767"/>
      <c r="AD114" s="767"/>
      <c r="AE114" s="768"/>
      <c r="AF114" s="769">
        <v>316621</v>
      </c>
      <c r="AG114" s="767"/>
      <c r="AH114" s="767"/>
      <c r="AI114" s="767"/>
      <c r="AJ114" s="768"/>
      <c r="AK114" s="769">
        <v>277743</v>
      </c>
      <c r="AL114" s="767"/>
      <c r="AM114" s="767"/>
      <c r="AN114" s="767"/>
      <c r="AO114" s="768"/>
      <c r="AP114" s="811">
        <v>1.1000000000000001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4398657</v>
      </c>
      <c r="BR114" s="804"/>
      <c r="BS114" s="804"/>
      <c r="BT114" s="804"/>
      <c r="BU114" s="804"/>
      <c r="BV114" s="804">
        <v>4327248</v>
      </c>
      <c r="BW114" s="804"/>
      <c r="BX114" s="804"/>
      <c r="BY114" s="804"/>
      <c r="BZ114" s="804"/>
      <c r="CA114" s="804">
        <v>4378214</v>
      </c>
      <c r="CB114" s="804"/>
      <c r="CC114" s="804"/>
      <c r="CD114" s="804"/>
      <c r="CE114" s="804"/>
      <c r="CF114" s="862">
        <v>17.7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2820</v>
      </c>
      <c r="AB115" s="906"/>
      <c r="AC115" s="906"/>
      <c r="AD115" s="906"/>
      <c r="AE115" s="907"/>
      <c r="AF115" s="908">
        <v>6565</v>
      </c>
      <c r="AG115" s="906"/>
      <c r="AH115" s="906"/>
      <c r="AI115" s="906"/>
      <c r="AJ115" s="907"/>
      <c r="AK115" s="908">
        <v>59510</v>
      </c>
      <c r="AL115" s="906"/>
      <c r="AM115" s="906"/>
      <c r="AN115" s="906"/>
      <c r="AO115" s="907"/>
      <c r="AP115" s="909">
        <v>0.2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139231</v>
      </c>
      <c r="DH115" s="767"/>
      <c r="DI115" s="767"/>
      <c r="DJ115" s="767"/>
      <c r="DK115" s="768"/>
      <c r="DL115" s="769">
        <v>206087</v>
      </c>
      <c r="DM115" s="767"/>
      <c r="DN115" s="767"/>
      <c r="DO115" s="767"/>
      <c r="DP115" s="768"/>
      <c r="DQ115" s="769">
        <v>447789</v>
      </c>
      <c r="DR115" s="767"/>
      <c r="DS115" s="767"/>
      <c r="DT115" s="767"/>
      <c r="DU115" s="768"/>
      <c r="DV115" s="811">
        <v>1.8</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2397338</v>
      </c>
      <c r="AB117" s="890"/>
      <c r="AC117" s="890"/>
      <c r="AD117" s="890"/>
      <c r="AE117" s="891"/>
      <c r="AF117" s="892">
        <v>2557860</v>
      </c>
      <c r="AG117" s="890"/>
      <c r="AH117" s="890"/>
      <c r="AI117" s="890"/>
      <c r="AJ117" s="891"/>
      <c r="AK117" s="892">
        <v>2450427</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440</v>
      </c>
      <c r="BP119" s="865"/>
      <c r="BQ119" s="866">
        <v>26077996</v>
      </c>
      <c r="BR119" s="832"/>
      <c r="BS119" s="832"/>
      <c r="BT119" s="832"/>
      <c r="BU119" s="832"/>
      <c r="BV119" s="832">
        <v>25059588</v>
      </c>
      <c r="BW119" s="832"/>
      <c r="BX119" s="832"/>
      <c r="BY119" s="832"/>
      <c r="BZ119" s="832"/>
      <c r="CA119" s="832">
        <v>26638418</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v>689040</v>
      </c>
      <c r="DM119" s="751"/>
      <c r="DN119" s="751"/>
      <c r="DO119" s="751"/>
      <c r="DP119" s="752"/>
      <c r="DQ119" s="753">
        <v>620136</v>
      </c>
      <c r="DR119" s="751"/>
      <c r="DS119" s="751"/>
      <c r="DT119" s="751"/>
      <c r="DU119" s="752"/>
      <c r="DV119" s="835">
        <v>2.5</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13204297</v>
      </c>
      <c r="BR120" s="829"/>
      <c r="BS120" s="829"/>
      <c r="BT120" s="829"/>
      <c r="BU120" s="829"/>
      <c r="BV120" s="829">
        <v>14660300</v>
      </c>
      <c r="BW120" s="829"/>
      <c r="BX120" s="829"/>
      <c r="BY120" s="829"/>
      <c r="BZ120" s="829"/>
      <c r="CA120" s="829">
        <v>14683604</v>
      </c>
      <c r="CB120" s="829"/>
      <c r="CC120" s="829"/>
      <c r="CD120" s="829"/>
      <c r="CE120" s="829"/>
      <c r="CF120" s="853">
        <v>59.2</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898881</v>
      </c>
      <c r="DH120" s="829"/>
      <c r="DI120" s="829"/>
      <c r="DJ120" s="829"/>
      <c r="DK120" s="829"/>
      <c r="DL120" s="829">
        <v>817977</v>
      </c>
      <c r="DM120" s="829"/>
      <c r="DN120" s="829"/>
      <c r="DO120" s="829"/>
      <c r="DP120" s="829"/>
      <c r="DQ120" s="829">
        <v>840165</v>
      </c>
      <c r="DR120" s="829"/>
      <c r="DS120" s="829"/>
      <c r="DT120" s="829"/>
      <c r="DU120" s="829"/>
      <c r="DV120" s="830">
        <v>3.4</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7992688</v>
      </c>
      <c r="BR121" s="804"/>
      <c r="BS121" s="804"/>
      <c r="BT121" s="804"/>
      <c r="BU121" s="804"/>
      <c r="BV121" s="804">
        <v>7867493</v>
      </c>
      <c r="BW121" s="804"/>
      <c r="BX121" s="804"/>
      <c r="BY121" s="804"/>
      <c r="BZ121" s="804"/>
      <c r="CA121" s="804">
        <v>8048503</v>
      </c>
      <c r="CB121" s="804"/>
      <c r="CC121" s="804"/>
      <c r="CD121" s="804"/>
      <c r="CE121" s="804"/>
      <c r="CF121" s="862">
        <v>32.5</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7415820</v>
      </c>
      <c r="BR122" s="832"/>
      <c r="BS122" s="832"/>
      <c r="BT122" s="832"/>
      <c r="BU122" s="832"/>
      <c r="BV122" s="832">
        <v>6629949</v>
      </c>
      <c r="BW122" s="832"/>
      <c r="BX122" s="832"/>
      <c r="BY122" s="832"/>
      <c r="BZ122" s="832"/>
      <c r="CA122" s="832">
        <v>7321537</v>
      </c>
      <c r="CB122" s="832"/>
      <c r="CC122" s="832"/>
      <c r="CD122" s="832"/>
      <c r="CE122" s="832"/>
      <c r="CF122" s="833">
        <v>29.5</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448</v>
      </c>
      <c r="BP123" s="865"/>
      <c r="BQ123" s="819">
        <v>28612805</v>
      </c>
      <c r="BR123" s="820"/>
      <c r="BS123" s="820"/>
      <c r="BT123" s="820"/>
      <c r="BU123" s="820"/>
      <c r="BV123" s="820">
        <v>29157742</v>
      </c>
      <c r="BW123" s="820"/>
      <c r="BX123" s="820"/>
      <c r="BY123" s="820"/>
      <c r="BZ123" s="820"/>
      <c r="CA123" s="820">
        <v>30053644</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2820</v>
      </c>
      <c r="AB126" s="767"/>
      <c r="AC126" s="767"/>
      <c r="AD126" s="767"/>
      <c r="AE126" s="768"/>
      <c r="AF126" s="769">
        <v>6565</v>
      </c>
      <c r="AG126" s="767"/>
      <c r="AH126" s="767"/>
      <c r="AI126" s="767"/>
      <c r="AJ126" s="768"/>
      <c r="AK126" s="769">
        <v>59510</v>
      </c>
      <c r="AL126" s="767"/>
      <c r="AM126" s="767"/>
      <c r="AN126" s="767"/>
      <c r="AO126" s="768"/>
      <c r="AP126" s="811">
        <v>0.2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1005491</v>
      </c>
      <c r="AB128" s="788"/>
      <c r="AC128" s="788"/>
      <c r="AD128" s="788"/>
      <c r="AE128" s="789"/>
      <c r="AF128" s="790">
        <v>1019373</v>
      </c>
      <c r="AG128" s="788"/>
      <c r="AH128" s="788"/>
      <c r="AI128" s="788"/>
      <c r="AJ128" s="789"/>
      <c r="AK128" s="790">
        <v>994110</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12.04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24192213</v>
      </c>
      <c r="AB129" s="767"/>
      <c r="AC129" s="767"/>
      <c r="AD129" s="767"/>
      <c r="AE129" s="768"/>
      <c r="AF129" s="769">
        <v>25366952</v>
      </c>
      <c r="AG129" s="767"/>
      <c r="AH129" s="767"/>
      <c r="AI129" s="767"/>
      <c r="AJ129" s="768"/>
      <c r="AK129" s="769">
        <v>25662107</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17.04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1068492</v>
      </c>
      <c r="AB130" s="767"/>
      <c r="AC130" s="767"/>
      <c r="AD130" s="767"/>
      <c r="AE130" s="768"/>
      <c r="AF130" s="769">
        <v>1026195</v>
      </c>
      <c r="AG130" s="767"/>
      <c r="AH130" s="767"/>
      <c r="AI130" s="767"/>
      <c r="AJ130" s="768"/>
      <c r="AK130" s="769">
        <v>879587</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23123721</v>
      </c>
      <c r="AB131" s="751"/>
      <c r="AC131" s="751"/>
      <c r="AD131" s="751"/>
      <c r="AE131" s="752"/>
      <c r="AF131" s="753">
        <v>24340757</v>
      </c>
      <c r="AG131" s="751"/>
      <c r="AH131" s="751"/>
      <c r="AI131" s="751"/>
      <c r="AJ131" s="752"/>
      <c r="AK131" s="753">
        <v>24782520</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1.3983692329999999</v>
      </c>
      <c r="AB132" s="732"/>
      <c r="AC132" s="732"/>
      <c r="AD132" s="732"/>
      <c r="AE132" s="733"/>
      <c r="AF132" s="734">
        <v>2.1046674919999999</v>
      </c>
      <c r="AG132" s="732"/>
      <c r="AH132" s="732"/>
      <c r="AI132" s="732"/>
      <c r="AJ132" s="733"/>
      <c r="AK132" s="734">
        <v>2.327164469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1.5</v>
      </c>
      <c r="AB133" s="711"/>
      <c r="AC133" s="711"/>
      <c r="AD133" s="711"/>
      <c r="AE133" s="712"/>
      <c r="AF133" s="710">
        <v>1.7</v>
      </c>
      <c r="AG133" s="711"/>
      <c r="AH133" s="711"/>
      <c r="AI133" s="711"/>
      <c r="AJ133" s="712"/>
      <c r="AK133" s="710">
        <v>1.9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pLTn+VP7yUZRUSbLxAYQkANaQiUO3IlG3jtcb+JyxNGS6m/i8tKQPXgRlqvQMj5GpFE8qj+zjwg5ICqDTkt7A==" saltValue="iQ/RnOUQqdkgV0sAKHVuZ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BkWCuXbx3hOhFbIg6i8sa4jfMp1OV3lI1KAVeYT/KphoQAb/RhwYr1FvBngaJzBuCNfqwxNTLbJpYFU+BTY9A==" saltValue="FFqm1gn/vo8L//2z/CJp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0zFJVr/IlMri4FIsBo+j/1mYyfbfn6ZSDt2v0Uzr4XdpB41njrk4va8+sNi6bgsHozGK2gEk9fQ1WhusNdlTA==" saltValue="srxi7lQf68gIHz9qv2BMX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6964909</v>
      </c>
      <c r="AP9" s="262">
        <v>55642</v>
      </c>
      <c r="AQ9" s="263">
        <v>68274</v>
      </c>
      <c r="AR9" s="264">
        <v>-18.5</v>
      </c>
    </row>
    <row r="10" spans="1:46" ht="13.5" customHeight="1" x14ac:dyDescent="0.2">
      <c r="A10" s="247"/>
      <c r="AK10" s="1117" t="s">
        <v>483</v>
      </c>
      <c r="AL10" s="1118"/>
      <c r="AM10" s="1118"/>
      <c r="AN10" s="1119"/>
      <c r="AO10" s="265">
        <v>52611</v>
      </c>
      <c r="AP10" s="265">
        <v>420</v>
      </c>
      <c r="AQ10" s="266">
        <v>4860</v>
      </c>
      <c r="AR10" s="267">
        <v>-91.4</v>
      </c>
    </row>
    <row r="11" spans="1:46" ht="13.5" customHeight="1" x14ac:dyDescent="0.2">
      <c r="A11" s="247"/>
      <c r="AK11" s="1117" t="s">
        <v>484</v>
      </c>
      <c r="AL11" s="1118"/>
      <c r="AM11" s="1118"/>
      <c r="AN11" s="1119"/>
      <c r="AO11" s="265">
        <v>70499</v>
      </c>
      <c r="AP11" s="265">
        <v>563</v>
      </c>
      <c r="AQ11" s="266">
        <v>567</v>
      </c>
      <c r="AR11" s="267">
        <v>-0.7</v>
      </c>
    </row>
    <row r="12" spans="1:46" ht="13.5" customHeight="1" x14ac:dyDescent="0.2">
      <c r="A12" s="247"/>
      <c r="AK12" s="1117" t="s">
        <v>485</v>
      </c>
      <c r="AL12" s="1118"/>
      <c r="AM12" s="1118"/>
      <c r="AN12" s="1119"/>
      <c r="AO12" s="265" t="s">
        <v>486</v>
      </c>
      <c r="AP12" s="265" t="s">
        <v>486</v>
      </c>
      <c r="AQ12" s="266">
        <v>16</v>
      </c>
      <c r="AR12" s="267" t="s">
        <v>486</v>
      </c>
    </row>
    <row r="13" spans="1:46" ht="13.5" customHeight="1" x14ac:dyDescent="0.2">
      <c r="A13" s="247"/>
      <c r="AK13" s="1117" t="s">
        <v>487</v>
      </c>
      <c r="AL13" s="1118"/>
      <c r="AM13" s="1118"/>
      <c r="AN13" s="1119"/>
      <c r="AO13" s="265">
        <v>419074</v>
      </c>
      <c r="AP13" s="265">
        <v>3348</v>
      </c>
      <c r="AQ13" s="266">
        <v>2777</v>
      </c>
      <c r="AR13" s="267">
        <v>20.6</v>
      </c>
    </row>
    <row r="14" spans="1:46" ht="13.5" customHeight="1" x14ac:dyDescent="0.2">
      <c r="A14" s="247"/>
      <c r="AK14" s="1117" t="s">
        <v>488</v>
      </c>
      <c r="AL14" s="1118"/>
      <c r="AM14" s="1118"/>
      <c r="AN14" s="1119"/>
      <c r="AO14" s="265">
        <v>267224</v>
      </c>
      <c r="AP14" s="265">
        <v>2135</v>
      </c>
      <c r="AQ14" s="266">
        <v>1330</v>
      </c>
      <c r="AR14" s="267">
        <v>60.5</v>
      </c>
    </row>
    <row r="15" spans="1:46" ht="13.5" customHeight="1" x14ac:dyDescent="0.2">
      <c r="A15" s="247"/>
      <c r="AK15" s="1120" t="s">
        <v>489</v>
      </c>
      <c r="AL15" s="1121"/>
      <c r="AM15" s="1121"/>
      <c r="AN15" s="1122"/>
      <c r="AO15" s="265">
        <v>-398019</v>
      </c>
      <c r="AP15" s="265">
        <v>-3180</v>
      </c>
      <c r="AQ15" s="266">
        <v>-3833</v>
      </c>
      <c r="AR15" s="267">
        <v>-17</v>
      </c>
    </row>
    <row r="16" spans="1:46" ht="13.2" x14ac:dyDescent="0.2">
      <c r="A16" s="247"/>
      <c r="AK16" s="1120" t="s">
        <v>178</v>
      </c>
      <c r="AL16" s="1121"/>
      <c r="AM16" s="1121"/>
      <c r="AN16" s="1122"/>
      <c r="AO16" s="265">
        <v>7376298</v>
      </c>
      <c r="AP16" s="265">
        <v>58928</v>
      </c>
      <c r="AQ16" s="266">
        <v>73991</v>
      </c>
      <c r="AR16" s="267">
        <v>-20.399999999999999</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4.79</v>
      </c>
      <c r="AP21" s="278">
        <v>6.28</v>
      </c>
      <c r="AQ21" s="279">
        <v>-1.49</v>
      </c>
      <c r="AS21" s="280"/>
      <c r="AT21" s="276"/>
    </row>
    <row r="22" spans="1:46" s="248" customFormat="1" ht="13.2" x14ac:dyDescent="0.2">
      <c r="A22" s="276"/>
      <c r="AK22" s="1123" t="s">
        <v>495</v>
      </c>
      <c r="AL22" s="1124"/>
      <c r="AM22" s="1124"/>
      <c r="AN22" s="1125"/>
      <c r="AO22" s="281">
        <v>97.6</v>
      </c>
      <c r="AP22" s="282">
        <v>98.7</v>
      </c>
      <c r="AQ22" s="283">
        <v>-1.1000000000000001</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2018430</v>
      </c>
      <c r="AP32" s="291">
        <v>16125</v>
      </c>
      <c r="AQ32" s="292">
        <v>32402</v>
      </c>
      <c r="AR32" s="293">
        <v>-50.2</v>
      </c>
    </row>
    <row r="33" spans="1:46" ht="13.5" customHeight="1" x14ac:dyDescent="0.2">
      <c r="A33" s="247"/>
      <c r="AK33" s="1107" t="s">
        <v>500</v>
      </c>
      <c r="AL33" s="1108"/>
      <c r="AM33" s="1108"/>
      <c r="AN33" s="1109"/>
      <c r="AO33" s="291" t="s">
        <v>486</v>
      </c>
      <c r="AP33" s="291" t="s">
        <v>486</v>
      </c>
      <c r="AQ33" s="292" t="s">
        <v>486</v>
      </c>
      <c r="AR33" s="293" t="s">
        <v>486</v>
      </c>
    </row>
    <row r="34" spans="1:46" ht="27" customHeight="1" x14ac:dyDescent="0.2">
      <c r="A34" s="247"/>
      <c r="AK34" s="1107" t="s">
        <v>501</v>
      </c>
      <c r="AL34" s="1108"/>
      <c r="AM34" s="1108"/>
      <c r="AN34" s="1109"/>
      <c r="AO34" s="291" t="s">
        <v>486</v>
      </c>
      <c r="AP34" s="291" t="s">
        <v>486</v>
      </c>
      <c r="AQ34" s="292">
        <v>16</v>
      </c>
      <c r="AR34" s="293" t="s">
        <v>486</v>
      </c>
    </row>
    <row r="35" spans="1:46" ht="27" customHeight="1" x14ac:dyDescent="0.2">
      <c r="A35" s="247"/>
      <c r="AK35" s="1107" t="s">
        <v>502</v>
      </c>
      <c r="AL35" s="1108"/>
      <c r="AM35" s="1108"/>
      <c r="AN35" s="1109"/>
      <c r="AO35" s="291">
        <v>94744</v>
      </c>
      <c r="AP35" s="291">
        <v>757</v>
      </c>
      <c r="AQ35" s="292">
        <v>5520</v>
      </c>
      <c r="AR35" s="293">
        <v>-86.3</v>
      </c>
    </row>
    <row r="36" spans="1:46" ht="27" customHeight="1" x14ac:dyDescent="0.2">
      <c r="A36" s="247"/>
      <c r="AK36" s="1107" t="s">
        <v>503</v>
      </c>
      <c r="AL36" s="1108"/>
      <c r="AM36" s="1108"/>
      <c r="AN36" s="1109"/>
      <c r="AO36" s="291">
        <v>277743</v>
      </c>
      <c r="AP36" s="291">
        <v>2219</v>
      </c>
      <c r="AQ36" s="292">
        <v>1296</v>
      </c>
      <c r="AR36" s="293">
        <v>71.2</v>
      </c>
    </row>
    <row r="37" spans="1:46" ht="13.5" customHeight="1" x14ac:dyDescent="0.2">
      <c r="A37" s="247"/>
      <c r="AK37" s="1107" t="s">
        <v>504</v>
      </c>
      <c r="AL37" s="1108"/>
      <c r="AM37" s="1108"/>
      <c r="AN37" s="1109"/>
      <c r="AO37" s="291">
        <v>59510</v>
      </c>
      <c r="AP37" s="291">
        <v>475</v>
      </c>
      <c r="AQ37" s="292">
        <v>571</v>
      </c>
      <c r="AR37" s="293">
        <v>-16.8</v>
      </c>
    </row>
    <row r="38" spans="1:46" ht="27" customHeight="1" x14ac:dyDescent="0.2">
      <c r="A38" s="247"/>
      <c r="AK38" s="1110" t="s">
        <v>505</v>
      </c>
      <c r="AL38" s="1111"/>
      <c r="AM38" s="1111"/>
      <c r="AN38" s="1112"/>
      <c r="AO38" s="294" t="s">
        <v>486</v>
      </c>
      <c r="AP38" s="294" t="s">
        <v>486</v>
      </c>
      <c r="AQ38" s="295">
        <v>0</v>
      </c>
      <c r="AR38" s="283" t="s">
        <v>486</v>
      </c>
      <c r="AS38" s="290"/>
    </row>
    <row r="39" spans="1:46" ht="13.2" x14ac:dyDescent="0.2">
      <c r="A39" s="247"/>
      <c r="AK39" s="1110" t="s">
        <v>506</v>
      </c>
      <c r="AL39" s="1111"/>
      <c r="AM39" s="1111"/>
      <c r="AN39" s="1112"/>
      <c r="AO39" s="291">
        <v>-994110</v>
      </c>
      <c r="AP39" s="291">
        <v>-7942</v>
      </c>
      <c r="AQ39" s="292">
        <v>-6093</v>
      </c>
      <c r="AR39" s="293">
        <v>30.3</v>
      </c>
      <c r="AS39" s="290"/>
    </row>
    <row r="40" spans="1:46" ht="27" customHeight="1" x14ac:dyDescent="0.2">
      <c r="A40" s="247"/>
      <c r="AK40" s="1107" t="s">
        <v>507</v>
      </c>
      <c r="AL40" s="1108"/>
      <c r="AM40" s="1108"/>
      <c r="AN40" s="1109"/>
      <c r="AO40" s="291">
        <v>-879587</v>
      </c>
      <c r="AP40" s="291">
        <v>-7027</v>
      </c>
      <c r="AQ40" s="292">
        <v>-23816</v>
      </c>
      <c r="AR40" s="293">
        <v>-70.5</v>
      </c>
      <c r="AS40" s="290"/>
    </row>
    <row r="41" spans="1:46" ht="13.2" x14ac:dyDescent="0.2">
      <c r="A41" s="247"/>
      <c r="AK41" s="1113" t="s">
        <v>288</v>
      </c>
      <c r="AL41" s="1114"/>
      <c r="AM41" s="1114"/>
      <c r="AN41" s="1115"/>
      <c r="AO41" s="291">
        <v>576730</v>
      </c>
      <c r="AP41" s="291">
        <v>4607</v>
      </c>
      <c r="AQ41" s="292">
        <v>9896</v>
      </c>
      <c r="AR41" s="293">
        <v>-53.4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3764980</v>
      </c>
      <c r="AN51" s="313">
        <v>30405</v>
      </c>
      <c r="AO51" s="314">
        <v>-19.899999999999999</v>
      </c>
      <c r="AP51" s="315">
        <v>44161</v>
      </c>
      <c r="AQ51" s="316">
        <v>3.1</v>
      </c>
      <c r="AR51" s="317">
        <v>-23</v>
      </c>
    </row>
    <row r="52" spans="1:44" ht="13.2" x14ac:dyDescent="0.2">
      <c r="A52" s="247"/>
      <c r="AK52" s="318"/>
      <c r="AL52" s="319" t="s">
        <v>517</v>
      </c>
      <c r="AM52" s="320">
        <v>2301629</v>
      </c>
      <c r="AN52" s="321">
        <v>18587</v>
      </c>
      <c r="AO52" s="322">
        <v>-4</v>
      </c>
      <c r="AP52" s="323">
        <v>23644</v>
      </c>
      <c r="AQ52" s="324">
        <v>3.1</v>
      </c>
      <c r="AR52" s="325">
        <v>-7.1</v>
      </c>
    </row>
    <row r="53" spans="1:44" ht="13.2" x14ac:dyDescent="0.2">
      <c r="A53" s="247"/>
      <c r="AK53" s="303" t="s">
        <v>518</v>
      </c>
      <c r="AL53" s="304"/>
      <c r="AM53" s="312">
        <v>3425590</v>
      </c>
      <c r="AN53" s="313">
        <v>27489</v>
      </c>
      <c r="AO53" s="314">
        <v>-9.6</v>
      </c>
      <c r="AP53" s="315">
        <v>43955</v>
      </c>
      <c r="AQ53" s="316">
        <v>-0.5</v>
      </c>
      <c r="AR53" s="317">
        <v>-9.1</v>
      </c>
    </row>
    <row r="54" spans="1:44" ht="13.2" x14ac:dyDescent="0.2">
      <c r="A54" s="247"/>
      <c r="AK54" s="318"/>
      <c r="AL54" s="319" t="s">
        <v>517</v>
      </c>
      <c r="AM54" s="320">
        <v>2219244</v>
      </c>
      <c r="AN54" s="321">
        <v>17809</v>
      </c>
      <c r="AO54" s="322">
        <v>-4.2</v>
      </c>
      <c r="AP54" s="323">
        <v>21318</v>
      </c>
      <c r="AQ54" s="324">
        <v>-9.8000000000000007</v>
      </c>
      <c r="AR54" s="325">
        <v>5.6</v>
      </c>
    </row>
    <row r="55" spans="1:44" ht="13.2" x14ac:dyDescent="0.2">
      <c r="A55" s="247"/>
      <c r="AK55" s="303" t="s">
        <v>519</v>
      </c>
      <c r="AL55" s="304"/>
      <c r="AM55" s="312">
        <v>2981848</v>
      </c>
      <c r="AN55" s="313">
        <v>23901</v>
      </c>
      <c r="AO55" s="314">
        <v>-13.1</v>
      </c>
      <c r="AP55" s="315">
        <v>41921</v>
      </c>
      <c r="AQ55" s="316">
        <v>-4.5999999999999996</v>
      </c>
      <c r="AR55" s="317">
        <v>-8.5</v>
      </c>
    </row>
    <row r="56" spans="1:44" ht="13.2" x14ac:dyDescent="0.2">
      <c r="A56" s="247"/>
      <c r="AK56" s="318"/>
      <c r="AL56" s="319" t="s">
        <v>517</v>
      </c>
      <c r="AM56" s="320">
        <v>1937189</v>
      </c>
      <c r="AN56" s="321">
        <v>15528</v>
      </c>
      <c r="AO56" s="322">
        <v>-12.8</v>
      </c>
      <c r="AP56" s="323">
        <v>21655</v>
      </c>
      <c r="AQ56" s="324">
        <v>1.6</v>
      </c>
      <c r="AR56" s="325">
        <v>-14.4</v>
      </c>
    </row>
    <row r="57" spans="1:44" ht="13.2" x14ac:dyDescent="0.2">
      <c r="A57" s="247"/>
      <c r="AK57" s="303" t="s">
        <v>520</v>
      </c>
      <c r="AL57" s="304"/>
      <c r="AM57" s="312">
        <v>2333910</v>
      </c>
      <c r="AN57" s="313">
        <v>18729</v>
      </c>
      <c r="AO57" s="314">
        <v>-21.6</v>
      </c>
      <c r="AP57" s="315">
        <v>44585</v>
      </c>
      <c r="AQ57" s="316">
        <v>6.4</v>
      </c>
      <c r="AR57" s="317">
        <v>-28</v>
      </c>
    </row>
    <row r="58" spans="1:44" ht="13.2" x14ac:dyDescent="0.2">
      <c r="A58" s="247"/>
      <c r="AK58" s="318"/>
      <c r="AL58" s="319" t="s">
        <v>517</v>
      </c>
      <c r="AM58" s="320">
        <v>1206472</v>
      </c>
      <c r="AN58" s="321">
        <v>9682</v>
      </c>
      <c r="AO58" s="322">
        <v>-37.6</v>
      </c>
      <c r="AP58" s="323">
        <v>23077</v>
      </c>
      <c r="AQ58" s="324">
        <v>6.6</v>
      </c>
      <c r="AR58" s="325">
        <v>-44.2</v>
      </c>
    </row>
    <row r="59" spans="1:44" ht="13.2" x14ac:dyDescent="0.2">
      <c r="A59" s="247"/>
      <c r="AK59" s="303" t="s">
        <v>521</v>
      </c>
      <c r="AL59" s="304"/>
      <c r="AM59" s="312">
        <v>7528034</v>
      </c>
      <c r="AN59" s="313">
        <v>60141</v>
      </c>
      <c r="AO59" s="314">
        <v>221.1</v>
      </c>
      <c r="AP59" s="315">
        <v>49779</v>
      </c>
      <c r="AQ59" s="316">
        <v>11.6</v>
      </c>
      <c r="AR59" s="317">
        <v>209.5</v>
      </c>
    </row>
    <row r="60" spans="1:44" ht="13.2" x14ac:dyDescent="0.2">
      <c r="A60" s="247"/>
      <c r="AK60" s="318"/>
      <c r="AL60" s="319" t="s">
        <v>517</v>
      </c>
      <c r="AM60" s="320">
        <v>1630371</v>
      </c>
      <c r="AN60" s="321">
        <v>13025</v>
      </c>
      <c r="AO60" s="322">
        <v>34.5</v>
      </c>
      <c r="AP60" s="323">
        <v>28921</v>
      </c>
      <c r="AQ60" s="324">
        <v>25.3</v>
      </c>
      <c r="AR60" s="325">
        <v>9.1999999999999993</v>
      </c>
    </row>
    <row r="61" spans="1:44" ht="13.2" x14ac:dyDescent="0.2">
      <c r="A61" s="247"/>
      <c r="AK61" s="303" t="s">
        <v>522</v>
      </c>
      <c r="AL61" s="326"/>
      <c r="AM61" s="312">
        <v>4006872</v>
      </c>
      <c r="AN61" s="313">
        <v>32133</v>
      </c>
      <c r="AO61" s="314">
        <v>31.4</v>
      </c>
      <c r="AP61" s="315">
        <v>44880</v>
      </c>
      <c r="AQ61" s="327">
        <v>3.2</v>
      </c>
      <c r="AR61" s="317">
        <v>28.2</v>
      </c>
    </row>
    <row r="62" spans="1:44" ht="13.2" x14ac:dyDescent="0.2">
      <c r="A62" s="247"/>
      <c r="AK62" s="318"/>
      <c r="AL62" s="319" t="s">
        <v>517</v>
      </c>
      <c r="AM62" s="320">
        <v>1858981</v>
      </c>
      <c r="AN62" s="321">
        <v>14926</v>
      </c>
      <c r="AO62" s="322">
        <v>-4.8</v>
      </c>
      <c r="AP62" s="323">
        <v>23723</v>
      </c>
      <c r="AQ62" s="324">
        <v>5.4</v>
      </c>
      <c r="AR62" s="325">
        <v>-10.199999999999999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u/GhDQ8ADyw12fJNvzSbq/0fRiSx0XFdcFLg5enaDvRVecIXt41zIQ3QaMZR4/yN64wiD0DpxfenQ5hOX7YxFg==" saltValue="N8LCvdUq+T0ge6ORQ4TES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BIpyaljr2FzElJwZGeRa4ZA4oudIkw7suysYdHgRI+dewB/nwn1BC19YBIjmutxo6kdud0uZTaHIR11KgGCnQw==" saltValue="Cgd6mPkK6RZWw+zt7pYxS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4z/UpJlgKhX8DLAbvRK9AqVHEhUUxpmioB/ghtN/eO715o5ZXPnke6G075S3XLim8iTBt8B6UrckGMolXFTJ/A==" saltValue="dlhWzT1yRi9c1YmKm+wb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21.88</v>
      </c>
      <c r="G47" s="12">
        <v>29.96</v>
      </c>
      <c r="H47" s="12">
        <v>27.67</v>
      </c>
      <c r="I47" s="12">
        <v>28.8</v>
      </c>
      <c r="J47" s="13">
        <v>30.93</v>
      </c>
    </row>
    <row r="48" spans="2:10" ht="57.75" customHeight="1" x14ac:dyDescent="0.2">
      <c r="B48" s="14"/>
      <c r="C48" s="1128" t="s">
        <v>4</v>
      </c>
      <c r="D48" s="1128"/>
      <c r="E48" s="1129"/>
      <c r="F48" s="15">
        <v>7.85</v>
      </c>
      <c r="G48" s="16">
        <v>7.76</v>
      </c>
      <c r="H48" s="16">
        <v>10.39</v>
      </c>
      <c r="I48" s="16">
        <v>7.75</v>
      </c>
      <c r="J48" s="17">
        <v>9.39</v>
      </c>
    </row>
    <row r="49" spans="2:10" ht="57.75" customHeight="1" thickBot="1" x14ac:dyDescent="0.25">
      <c r="B49" s="18"/>
      <c r="C49" s="1130" t="s">
        <v>5</v>
      </c>
      <c r="D49" s="1130"/>
      <c r="E49" s="1131"/>
      <c r="F49" s="19">
        <v>4.5999999999999996</v>
      </c>
      <c r="G49" s="20">
        <v>8.83</v>
      </c>
      <c r="H49" s="20">
        <v>0.78</v>
      </c>
      <c r="I49" s="20">
        <v>0.25</v>
      </c>
      <c r="J49" s="21">
        <v>4.1900000000000004</v>
      </c>
    </row>
    <row r="50" spans="2:10" ht="13.2" x14ac:dyDescent="0.2"/>
  </sheetData>
  <sheetProtection algorithmName="SHA-512" hashValue="6HZLcOUlmXEiZUhaH1bveNHllRqnh7yYzyy6NQBvKOlTZj69V/8C0LFaoPFgqhQ3GImoF77NInrV+bKr5ZnPyQ==" saltValue="nwsbyQkqOZ3IkYfOzCKU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髙原 岳竜</cp:lastModifiedBy>
  <cp:lastPrinted>2026-03-11T10:13:59Z</cp:lastPrinted>
  <dcterms:created xsi:type="dcterms:W3CDTF">2026-02-23T05:54:23Z</dcterms:created>
  <dcterms:modified xsi:type="dcterms:W3CDTF">2026-03-19T02:46:30Z</dcterms:modified>
  <cp:category/>
</cp:coreProperties>
</file>